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860" windowWidth="12120" windowHeight="14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<sst xmlns="http://schemas.openxmlformats.org/spreadsheetml/2006/main" count="244" uniqueCount="238">
  <si>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</si>
  <si>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</si>
  <si>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</si>
  <si>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</si>
  <si>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</si>
  <si>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</si>
  <si>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</si>
  <si>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</si>
  <si>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</si>
  <si>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</si>
  <si>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</si>
  <si>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1 16 03030 01 0000 140</t>
  </si>
  <si>
    <t>1 16 06000 01 0000 140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</si>
  <si>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</si>
  <si>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</si>
  <si>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</si>
  <si>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</si>
  <si>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</si>
  <si>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</si>
  <si>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</si>
  <si>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</si>
  <si>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</si>
  <si>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</si>
  <si>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</si>
  <si>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</si>
  <si>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</si>
  <si>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</si>
  <si>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</si>
  <si>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</si>
  <si>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</si>
  <si>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</si>
  <si>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</si>
  <si>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</si>
  <si>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</si>
  <si>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</si>
  <si>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</si>
  <si>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</si>
  <si>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</si>
  <si>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</si>
  <si>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</si>
  <si>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</si>
  <si>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</si>
  <si>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</si>
  <si>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</si>
  <si>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</si>
  <si>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</si>
  <si>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</si>
  <si>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</si>
  <si>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</si>
  <si>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</si>
  <si>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</si>
  <si>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</si>
  <si>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</si>
  <si>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1 16 03010 01 0000 140</t>
  </si>
  <si>
    <t>1 16 25050 01 0000 140</t>
  </si>
  <si>
    <t>ИСТОЧНИКИ ФИНАНСИРОВАНИЯ ДЕФИЦИТА БЮДЖЕТОВ</t>
  </si>
  <si>
    <t>1 16 90050 05 0000 140</t>
  </si>
  <si>
    <t>Прочие поступления от денежных взысканий(штрафов)и иных сумм в возмещение ущерба,зачисляемые в бюджеты муниципальных районов</t>
  </si>
  <si>
    <t>1 01 02020 01 0000 110</t>
  </si>
  <si>
    <t>1 16 25030 01 0000 140</t>
  </si>
  <si>
    <t xml:space="preserve">денежные взыскания (штрафы) за нарушения законодательства об экологической экспертизе 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</si>
  <si>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</si>
  <si>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Денежные взыскания(штрафы) за нарушения законодательства о налогах и сборах,предусмотренные ст.116,117,118 п.п.1 и 2 ст.120,си.125,126,128,129,1291,132,134,135,1351,Налогового кодекса РФ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</si>
  <si>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</si>
  <si>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</si>
  <si>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</si>
  <si>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</si>
  <si>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</si>
  <si>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</si>
  <si>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</si>
  <si>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</si>
  <si>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</si>
  <si>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</si>
  <si>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</si>
  <si>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</si>
  <si>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</si>
  <si>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</si>
  <si>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</si>
  <si>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</si>
  <si>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Денежные взыскания (штрафы) за нарушения законодательства о применении контрольно-кассовой техники при осушествлении наличных денежных расчетов и (или) с использованием платежных карт  </t>
  </si>
  <si>
    <t>Денежные взыскание (штрафы) за нарушение законодательства в области охраны окружающей среды</t>
  </si>
  <si>
    <t>Денежные взыскания(штрафы) за нарушение законодательства об охране и использовании животного мира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</si>
  <si>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</si>
  <si>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</si>
  <si>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</si>
  <si>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</si>
  <si>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</si>
  <si>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</si>
  <si>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</si>
  <si>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</si>
  <si>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</si>
  <si>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</si>
  <si>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</si>
  <si>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</si>
  <si>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взыскания(штрафы) за административные правонарушения в области налогов и сборов,предусмотренных Кодексом РФ об административных правонарушениях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</si>
  <si>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</si>
  <si>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1 16 08000 01 0000 140 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</si>
  <si>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, алкогольной, спиртосодержащей и табачной продукции 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</si>
  <si>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</si>
  <si>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</si>
  <si>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</si>
  <si>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</si>
  <si>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</si>
  <si>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</si>
  <si>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</si>
  <si>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</si>
  <si>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</si>
  <si>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</si>
  <si>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</si>
  <si>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</si>
  <si>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</si>
  <si>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</si>
  <si>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</si>
  <si>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</si>
  <si>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</si>
  <si>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</si>
  <si>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</si>
  <si>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</si>
  <si>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Субсидии бюджетам муниципальных районов по обеспечению жильем молодых семей за счет средств областного бюджета</t>
  </si>
  <si>
    <t>1 16 33050 05 0000 140</t>
  </si>
  <si>
    <t xml:space="preserve">Денежные взыскания(штрафы) за нарушение  законодательства о размещении заказов на поставку товаров,выполнение работ, оказание услуг для нуждмуниципальных районов 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</si>
  <si>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</si>
  <si>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</si>
  <si>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</si>
  <si>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</si>
  <si>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</si>
  <si>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</si>
  <si>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</si>
  <si>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</si>
  <si>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</si>
  <si>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</si>
  <si>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</si>
  <si>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</si>
  <si>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</si>
  <si>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</si>
  <si>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</si>
  <si>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</si>
  <si>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</si>
  <si>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</si>
  <si>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</si>
  <si>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1 14 02053 05 0000 410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</si>
  <si>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</si>
  <si>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</si>
  <si>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</si>
  <si>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</si>
  <si>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</si>
  <si>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>1 16 43000 01 0000 140</t>
  </si>
  <si>
    <t xml:space="preserve">Денежные взыскания(штрафы)за нарушение законодательства Российской Федерации об  административных правонарушения 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</si>
  <si>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</si>
  <si>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</si>
  <si>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</si>
  <si>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</si>
  <si>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</si>
  <si>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</si>
  <si>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1 16 28000 01 0000 140</t>
  </si>
  <si>
    <t>Денежные взыскания (штрафы) за нарушение законодательства в области обеспечения санитарно-зпидемиологического благополучия человека  и законодательства в сфере защиты потребителей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</si>
  <si>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</si>
  <si>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</si>
  <si>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</si>
  <si>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</si>
  <si>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</si>
  <si>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</si>
  <si>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</si>
  <si>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</si>
  <si>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</si>
  <si>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</si>
  <si>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</si>
  <si>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</si>
  <si>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Субсидия бюджетам муниципальных районов области на проведение мероприятий по отлову и содержанию безнадзорных животных  </t>
  </si>
  <si>
    <t xml:space="preserve">Субсидия бюджетам муниципальных районов областина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  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</si>
  <si>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</si>
  <si>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</si>
  <si>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</si>
  <si>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</si>
  <si>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Начальник финансового управления                                            О.А.Щербакова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</si>
  <si>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</si>
  <si>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</si>
  <si>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2 02 15001 05 0002 151</t>
  </si>
  <si>
    <t>2 02 15003 05 0000 151</t>
  </si>
  <si>
    <t>2 02 30024 05 0001 151</t>
  </si>
  <si>
    <t>2 02 30024 05 0016 151</t>
  </si>
  <si>
    <t>2 02 30024 05 0010 151</t>
  </si>
  <si>
    <t>2 02 30024 05 0007 151</t>
  </si>
  <si>
    <t>2 02 30024 05 0003 151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</si>
  <si>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</si>
  <si>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</si>
  <si>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2 19 60010 05 0000 151</t>
  </si>
  <si>
    <t>2 02 30024 05 0040 151</t>
  </si>
  <si>
    <t>2 02 30024 05 0039 151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</si>
  <si>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</si>
  <si>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2 02 40014 05 0011 151</t>
  </si>
  <si>
    <t>2 02 40014 05 0015 151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</si>
  <si>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</si>
  <si>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 xml:space="preserve">2 02 30024 05 0029 151 </t>
  </si>
  <si>
    <t xml:space="preserve">2 02 30024 05 0028 151 </t>
  </si>
  <si>
    <t xml:space="preserve">2 02 30024 05 0027 151 </t>
  </si>
  <si>
    <t>2 02 30024 05 0012 151</t>
  </si>
  <si>
    <t>2 02 30024 05 0008 151</t>
  </si>
  <si>
    <t>2 02 30024 05 0037 151</t>
  </si>
  <si>
    <t>2 02 30024 05 0015 151</t>
  </si>
  <si>
    <t>2 02 30024 05 0014 151</t>
  </si>
  <si>
    <t>2 02 30024 05 0011 151</t>
  </si>
  <si>
    <t>2 02 30024 05 0009 151</t>
  </si>
  <si>
    <t>2 02 29999 05 0063 151</t>
  </si>
  <si>
    <t>2 02 29999 05 0069 151</t>
  </si>
  <si>
    <t>2 02 25558 05 0000 151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</si>
  <si>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</si>
  <si>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Субсидии бюджетам муниципальных районов  на обеспечение развит</t>
  </si>
  <si>
    <t>2 02 29999 05 0029 151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</si>
  <si>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</si>
  <si>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</si>
  <si>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2 02 25519 05 0000 151</t>
  </si>
  <si>
    <t>Субсидии бюджетам муниципальных районов на поддержку  отрасли культуры</t>
  </si>
  <si>
    <t>2 02 35120 05 0000 151</t>
  </si>
  <si>
    <t>1 16 25060 01 0000 140</t>
  </si>
  <si>
    <t>1 14 06013 05 0000 430</t>
  </si>
  <si>
    <t xml:space="preserve"> 2    02     29999    05   0074       151</t>
  </si>
  <si>
    <t xml:space="preserve">Субсидии бюджетам муниципальных районов области нареализацию расходных обязательств, возникающих при выполнении полномочий по решению вопросов местного значения </t>
  </si>
  <si>
    <t>ПРИЛОЖЕНИЕ №1</t>
  </si>
  <si>
    <t>% роста 2018 к 2017</t>
  </si>
  <si>
    <t>2 02 25097 05 0000 151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</si>
  <si>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</si>
  <si>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2 02 29999 05 0075 151</t>
  </si>
  <si>
    <t>Пособия, компенсации, меры социальной поддержки по публичным нормативным обязательствам</t>
  </si>
  <si>
    <t xml:space="preserve"> 2        02     25497    05      0000    151</t>
  </si>
  <si>
    <t>Субсидии бюджетам муниципальных районов на реализацию мероприятий по обеспечению жильем молодых семей</t>
  </si>
  <si>
    <t>2 02 49999 05 0013 151</t>
  </si>
  <si>
    <t xml:space="preserve">Межбюджетные трансферты передаваемые бюджетам муниципальных районов в целях обеспечения надлежащего осуществления полномочий по решению вопросов местного значения </t>
  </si>
  <si>
    <t>2 02 49999 05 0015 151</t>
  </si>
  <si>
    <t>межбюджетные трансферты, передаваемые бюджетам муниципальных районов обдастии в целях поддержки районных печатных средств массовой информации</t>
  </si>
  <si>
    <t>Дотации бюджетам муниципальных районов на выравнивание  бюджетной обеспеченности муниципальных районов</t>
  </si>
  <si>
    <t>субсидии бюджетам муниципальных районов области на обеспечение повышения оплаты труда некоторых  категориям работников муниципальных учреждений</t>
  </si>
  <si>
    <t>Уточненный план БА на 2018 год</t>
  </si>
  <si>
    <t>Уточненный план ЛБО на  2018г.</t>
  </si>
  <si>
    <t>на 01.07.2018 г.</t>
  </si>
  <si>
    <t>Исполнено на 01.07.2018 г.</t>
  </si>
  <si>
    <t>Межбюджетные трансферты, передаваемые бюджетам муниципальных районов области стимулирующего (поощрительного) характера</t>
  </si>
  <si>
    <t>2 02 49999 05 0017 151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</si>
</sst>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sz val="11"/>
      <name val="Times New Roman"/>
      <family val="1"/>
    </font>
    <font>
      <b/>
      <sz val="11"/>
      <name val="Arial Cyr"/>
      <family val="2"/>
    </font>
    <font>
      <sz val="10"/>
      <name val="Times New Roman"/>
      <family val="1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72" fontId="8" fillId="34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172" fontId="0" fillId="34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2" fontId="8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/>
    </xf>
    <xf numFmtId="4" fontId="11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10" xfId="58" applyNumberFormat="1" applyFont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13" fillId="35" borderId="10" xfId="0" applyNumberFormat="1" applyFont="1" applyFill="1" applyBorder="1" applyAlignment="1">
      <alignment horizontal="right"/>
    </xf>
    <xf numFmtId="4" fontId="13" fillId="35" borderId="10" xfId="0" applyNumberFormat="1" applyFont="1" applyFill="1" applyBorder="1" applyAlignment="1" applyProtection="1">
      <alignment horizontal="right"/>
      <protection/>
    </xf>
    <xf numFmtId="172" fontId="0" fillId="36" borderId="11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72" fontId="0" fillId="34" borderId="11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wrapText="1"/>
    </xf>
    <xf numFmtId="0" fontId="13" fillId="0" borderId="15" xfId="0" applyFont="1" applyBorder="1" applyAlignment="1">
      <alignment horizontal="justify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wrapText="1"/>
    </xf>
    <xf numFmtId="0" fontId="13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258800"/>
          <a:ext cx="1183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">
      <selection activeCell="E128" sqref="E128"/>
    </sheetView>
  </sheetViews>
  <sheetFormatPr defaultColWidth="9.00390625" defaultRowHeight="12.75"/>
  <cols>
    <col min="1" max="1" width="27.75390625" style="34" customWidth="1"/>
    <col min="2" max="2" width="56.75390625" style="0" customWidth="1"/>
    <col min="3" max="3" width="17.00390625" style="0" customWidth="1"/>
    <col min="4" max="4" width="15.00390625" style="0" customWidth="1"/>
    <col min="5" max="5" width="14.75390625" style="45" customWidth="1"/>
    <col min="6" max="6" width="12.75390625" style="0" customWidth="1"/>
    <col min="7" max="7" width="11.375" style="0" customWidth="1"/>
  </cols>
  <sheetData>
    <row r="1" spans="1:7" s="24" customFormat="1" ht="25.5" customHeight="1">
      <c r="A1" s="25"/>
      <c r="B1" s="35"/>
      <c r="E1" s="42"/>
      <c r="F1" s="78" t="s">
        <v>218</v>
      </c>
      <c r="G1" s="78"/>
    </row>
    <row r="2" spans="1:5" s="24" customFormat="1" ht="0.75" customHeight="1">
      <c r="A2" s="25"/>
      <c r="B2" s="35"/>
      <c r="E2" s="42"/>
    </row>
    <row r="3" spans="1:5" s="24" customFormat="1" ht="15">
      <c r="A3" s="25"/>
      <c r="B3" s="72" t="s">
        <v>50</v>
      </c>
      <c r="C3" s="72"/>
      <c r="D3" s="72"/>
      <c r="E3" s="72"/>
    </row>
    <row r="4" spans="1:5" s="24" customFormat="1" ht="14.25" customHeight="1">
      <c r="A4" s="25"/>
      <c r="B4" s="73" t="s">
        <v>234</v>
      </c>
      <c r="C4" s="74"/>
      <c r="D4" s="74"/>
      <c r="E4" s="74"/>
    </row>
    <row r="5" spans="1:7" s="24" customFormat="1" ht="57" customHeight="1">
      <c r="A5" s="26" t="s">
        <v>43</v>
      </c>
      <c r="B5" s="1" t="s">
        <v>44</v>
      </c>
      <c r="C5" s="2" t="s">
        <v>232</v>
      </c>
      <c r="D5" s="1" t="s">
        <v>233</v>
      </c>
      <c r="E5" s="43" t="s">
        <v>235</v>
      </c>
      <c r="F5" s="2" t="s">
        <v>45</v>
      </c>
      <c r="G5" s="2" t="s">
        <v>219</v>
      </c>
    </row>
    <row r="6" spans="1:7" s="24" customFormat="1" ht="18.75" customHeight="1">
      <c r="A6" s="15" t="s">
        <v>46</v>
      </c>
      <c r="B6" s="16" t="s">
        <v>48</v>
      </c>
      <c r="C6" s="48">
        <f>C7+C17+C21+C24+C25+C30+C32+C36+C48+C33+C12</f>
        <v>75362500</v>
      </c>
      <c r="D6" s="48">
        <f>D7+D17+D21+D24+D25+D30+D32+D36+D48+D33+D12</f>
        <v>41668022</v>
      </c>
      <c r="E6" s="48">
        <f>E7+E17+E21+E24+E25+E30+E32+E36+E48+E33+E12+E51</f>
        <v>40702551.41</v>
      </c>
      <c r="F6" s="20">
        <f>(E6*100)/C6</f>
        <v>54.00902492619007</v>
      </c>
      <c r="G6" s="20">
        <v>113.8</v>
      </c>
    </row>
    <row r="7" spans="1:7" s="37" customFormat="1" ht="17.25" customHeight="1">
      <c r="A7" s="11" t="s">
        <v>47</v>
      </c>
      <c r="B7" s="57" t="s">
        <v>49</v>
      </c>
      <c r="C7" s="49">
        <f>C11+C10+C8+C9</f>
        <v>24940000</v>
      </c>
      <c r="D7" s="49">
        <f>D11+D10+D8+D9</f>
        <v>13081100</v>
      </c>
      <c r="E7" s="49">
        <f>E11+E10+E8+E9</f>
        <v>11463127.92</v>
      </c>
      <c r="F7" s="20">
        <f aca="true" t="shared" si="0" ref="F7:F62">(E7*100)/C7</f>
        <v>45.96282245388934</v>
      </c>
      <c r="G7" s="36">
        <v>109.1</v>
      </c>
    </row>
    <row r="8" spans="1:7" s="37" customFormat="1" ht="88.5" customHeight="1">
      <c r="A8" s="3" t="s">
        <v>107</v>
      </c>
      <c r="B8" s="21" t="s">
        <v>138</v>
      </c>
      <c r="C8" s="50">
        <v>24744200</v>
      </c>
      <c r="D8" s="50">
        <v>12983200</v>
      </c>
      <c r="E8" s="50">
        <v>11256396.75</v>
      </c>
      <c r="F8" s="20">
        <f t="shared" si="0"/>
        <v>45.49105143831686</v>
      </c>
      <c r="G8" s="36">
        <v>110.5</v>
      </c>
    </row>
    <row r="9" spans="1:7" s="37" customFormat="1" ht="87" customHeight="1">
      <c r="A9" s="3" t="s">
        <v>58</v>
      </c>
      <c r="B9" s="4" t="s">
        <v>139</v>
      </c>
      <c r="C9" s="47">
        <v>195800</v>
      </c>
      <c r="D9" s="47">
        <v>97900</v>
      </c>
      <c r="E9" s="47">
        <v>114597.44</v>
      </c>
      <c r="F9" s="20">
        <f t="shared" si="0"/>
        <v>58.527803881511744</v>
      </c>
      <c r="G9" s="36">
        <v>73.8</v>
      </c>
    </row>
    <row r="10" spans="1:7" s="37" customFormat="1" ht="56.25" customHeight="1">
      <c r="A10" s="3" t="s">
        <v>110</v>
      </c>
      <c r="B10" s="4" t="s">
        <v>111</v>
      </c>
      <c r="C10" s="47"/>
      <c r="D10" s="47"/>
      <c r="E10" s="47">
        <v>30331.11</v>
      </c>
      <c r="F10" s="20"/>
      <c r="G10" s="36">
        <v>37.3</v>
      </c>
    </row>
    <row r="11" spans="1:7" s="37" customFormat="1" ht="90.75" customHeight="1" thickBot="1">
      <c r="A11" s="3" t="s">
        <v>0</v>
      </c>
      <c r="B11" s="7" t="s">
        <v>148</v>
      </c>
      <c r="C11" s="47"/>
      <c r="D11" s="47"/>
      <c r="E11" s="47">
        <v>61802.62</v>
      </c>
      <c r="F11" s="20"/>
      <c r="G11" s="36">
        <v>72.8</v>
      </c>
    </row>
    <row r="12" spans="1:7" s="37" customFormat="1" ht="37.5" customHeight="1" thickBot="1">
      <c r="A12" s="59" t="s">
        <v>156</v>
      </c>
      <c r="B12" s="60" t="s">
        <v>157</v>
      </c>
      <c r="C12" s="47">
        <v>19021400</v>
      </c>
      <c r="D12" s="47">
        <v>10010702</v>
      </c>
      <c r="E12" s="47">
        <v>9452045.69</v>
      </c>
      <c r="F12" s="20">
        <v>49.7</v>
      </c>
      <c r="G12" s="36">
        <v>112.9</v>
      </c>
    </row>
    <row r="13" spans="1:7" s="37" customFormat="1" ht="57.75" customHeight="1" thickBot="1">
      <c r="A13" s="61" t="s">
        <v>161</v>
      </c>
      <c r="B13" s="62" t="s">
        <v>158</v>
      </c>
      <c r="C13" s="47">
        <v>6722200</v>
      </c>
      <c r="D13" s="47">
        <v>3361100</v>
      </c>
      <c r="E13" s="47">
        <v>4096316.04</v>
      </c>
      <c r="F13" s="20">
        <v>60.9</v>
      </c>
      <c r="G13" s="36">
        <v>123.9</v>
      </c>
    </row>
    <row r="14" spans="1:7" s="37" customFormat="1" ht="68.25" customHeight="1" thickBot="1">
      <c r="A14" s="61" t="s">
        <v>162</v>
      </c>
      <c r="B14" s="62" t="s">
        <v>159</v>
      </c>
      <c r="C14" s="47">
        <v>51600</v>
      </c>
      <c r="D14" s="47">
        <v>25800</v>
      </c>
      <c r="E14" s="47">
        <v>31053.49</v>
      </c>
      <c r="F14" s="20">
        <v>60.1</v>
      </c>
      <c r="G14" s="36">
        <v>86.4</v>
      </c>
    </row>
    <row r="15" spans="1:7" s="37" customFormat="1" ht="57" customHeight="1" thickBot="1">
      <c r="A15" s="61" t="s">
        <v>163</v>
      </c>
      <c r="B15" s="62" t="s">
        <v>160</v>
      </c>
      <c r="C15" s="47">
        <v>12247200</v>
      </c>
      <c r="D15" s="47">
        <v>6623600</v>
      </c>
      <c r="E15" s="47">
        <v>6175769.06</v>
      </c>
      <c r="F15" s="20">
        <v>50.4</v>
      </c>
      <c r="G15" s="36">
        <v>108.4</v>
      </c>
    </row>
    <row r="16" spans="1:7" s="37" customFormat="1" ht="53.25" customHeight="1" thickBot="1">
      <c r="A16" s="63" t="s">
        <v>165</v>
      </c>
      <c r="B16" s="64" t="s">
        <v>164</v>
      </c>
      <c r="C16" s="47">
        <v>400</v>
      </c>
      <c r="D16" s="47">
        <v>202</v>
      </c>
      <c r="E16" s="47">
        <v>-851092.9</v>
      </c>
      <c r="F16" s="20"/>
      <c r="G16" s="36">
        <v>127</v>
      </c>
    </row>
    <row r="17" spans="1:7" s="37" customFormat="1" ht="15">
      <c r="A17" s="3" t="s">
        <v>1</v>
      </c>
      <c r="B17" s="7" t="s">
        <v>15</v>
      </c>
      <c r="C17" s="47">
        <v>18518700</v>
      </c>
      <c r="D17" s="47">
        <v>10720020</v>
      </c>
      <c r="E17" s="47">
        <v>11363108.77</v>
      </c>
      <c r="F17" s="20">
        <f t="shared" si="0"/>
        <v>61.360186028176926</v>
      </c>
      <c r="G17" s="36">
        <v>101.3</v>
      </c>
    </row>
    <row r="18" spans="1:7" s="37" customFormat="1" ht="26.25" customHeight="1">
      <c r="A18" s="3" t="s">
        <v>2</v>
      </c>
      <c r="B18" s="7" t="s">
        <v>16</v>
      </c>
      <c r="C18" s="47">
        <v>4268000</v>
      </c>
      <c r="D18" s="47">
        <v>2134000</v>
      </c>
      <c r="E18" s="47">
        <v>1962896.81</v>
      </c>
      <c r="F18" s="20">
        <f t="shared" si="0"/>
        <v>45.9910217900656</v>
      </c>
      <c r="G18" s="36">
        <v>94.2</v>
      </c>
    </row>
    <row r="19" spans="1:7" s="37" customFormat="1" ht="15.75" customHeight="1">
      <c r="A19" s="3" t="s">
        <v>3</v>
      </c>
      <c r="B19" s="7" t="s">
        <v>17</v>
      </c>
      <c r="C19" s="47">
        <v>14239700</v>
      </c>
      <c r="D19" s="47">
        <v>8575020</v>
      </c>
      <c r="E19" s="47">
        <v>9400211.96</v>
      </c>
      <c r="F19" s="20">
        <f t="shared" si="0"/>
        <v>66.01411518501092</v>
      </c>
      <c r="G19" s="36">
        <v>102.9</v>
      </c>
    </row>
    <row r="20" spans="1:7" s="37" customFormat="1" ht="39.75" customHeight="1">
      <c r="A20" s="3" t="s">
        <v>175</v>
      </c>
      <c r="B20" s="7" t="s">
        <v>176</v>
      </c>
      <c r="C20" s="47">
        <v>11000</v>
      </c>
      <c r="D20" s="47">
        <v>11000</v>
      </c>
      <c r="E20" s="47"/>
      <c r="F20" s="20">
        <v>0</v>
      </c>
      <c r="G20" s="36"/>
    </row>
    <row r="21" spans="1:7" s="37" customFormat="1" ht="15">
      <c r="A21" s="3" t="s">
        <v>4</v>
      </c>
      <c r="B21" s="4" t="s">
        <v>18</v>
      </c>
      <c r="C21" s="47">
        <v>800000</v>
      </c>
      <c r="D21" s="47">
        <v>400000</v>
      </c>
      <c r="E21" s="47">
        <v>448407.63</v>
      </c>
      <c r="F21" s="20">
        <f t="shared" si="0"/>
        <v>56.05095375</v>
      </c>
      <c r="G21" s="36">
        <v>103.7</v>
      </c>
    </row>
    <row r="22" spans="1:7" s="37" customFormat="1" ht="55.5" customHeight="1" hidden="1">
      <c r="A22" s="3" t="s">
        <v>5</v>
      </c>
      <c r="B22" s="4" t="s">
        <v>19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>
      <c r="A23" s="3" t="s">
        <v>5</v>
      </c>
      <c r="B23" s="4" t="s">
        <v>95</v>
      </c>
      <c r="C23" s="47">
        <v>800000</v>
      </c>
      <c r="D23" s="47">
        <v>400000</v>
      </c>
      <c r="E23" s="47">
        <v>448407.63</v>
      </c>
      <c r="F23" s="20">
        <f t="shared" si="0"/>
        <v>56.05095375</v>
      </c>
      <c r="G23" s="36">
        <v>103.7</v>
      </c>
    </row>
    <row r="24" spans="1:7" s="37" customFormat="1" ht="32.25" customHeight="1">
      <c r="A24" s="5" t="s">
        <v>6</v>
      </c>
      <c r="B24" s="4" t="s">
        <v>20</v>
      </c>
      <c r="C24" s="47"/>
      <c r="D24" s="47"/>
      <c r="E24" s="47"/>
      <c r="F24" s="20"/>
      <c r="G24" s="36"/>
    </row>
    <row r="25" spans="1:7" s="37" customFormat="1" ht="29.25" customHeight="1">
      <c r="A25" s="3" t="s">
        <v>51</v>
      </c>
      <c r="B25" s="7" t="s">
        <v>21</v>
      </c>
      <c r="C25" s="47">
        <v>6327000</v>
      </c>
      <c r="D25" s="47">
        <v>3168500</v>
      </c>
      <c r="E25" s="47">
        <v>1834366.94</v>
      </c>
      <c r="F25" s="20">
        <f t="shared" si="0"/>
        <v>28.99268120752331</v>
      </c>
      <c r="G25" s="36">
        <v>63.7</v>
      </c>
    </row>
    <row r="26" spans="1:7" s="37" customFormat="1" ht="84" customHeight="1">
      <c r="A26" s="8" t="s">
        <v>166</v>
      </c>
      <c r="B26" s="7" t="s">
        <v>82</v>
      </c>
      <c r="C26" s="47">
        <v>6250000</v>
      </c>
      <c r="D26" s="47">
        <v>3125000</v>
      </c>
      <c r="E26" s="47">
        <v>1807112.04</v>
      </c>
      <c r="F26" s="20">
        <f t="shared" si="0"/>
        <v>28.91379264</v>
      </c>
      <c r="G26" s="36">
        <v>63.2</v>
      </c>
    </row>
    <row r="27" spans="1:7" s="37" customFormat="1" ht="85.5" customHeight="1">
      <c r="A27" s="3" t="s">
        <v>52</v>
      </c>
      <c r="B27" s="7" t="s">
        <v>61</v>
      </c>
      <c r="C27" s="47">
        <v>67000</v>
      </c>
      <c r="D27" s="47">
        <v>33500</v>
      </c>
      <c r="E27" s="47">
        <v>26184.07</v>
      </c>
      <c r="F27" s="20">
        <f t="shared" si="0"/>
        <v>39.080701492537315</v>
      </c>
      <c r="G27" s="36">
        <v>369</v>
      </c>
    </row>
    <row r="28" spans="1:7" s="37" customFormat="1" ht="32.25" customHeight="1">
      <c r="A28" s="3" t="s">
        <v>102</v>
      </c>
      <c r="B28" s="19" t="s">
        <v>103</v>
      </c>
      <c r="C28" s="47">
        <v>10000</v>
      </c>
      <c r="D28" s="47">
        <v>10000</v>
      </c>
      <c r="E28" s="47">
        <v>1070.83</v>
      </c>
      <c r="F28" s="20">
        <f t="shared" si="0"/>
        <v>10.7083</v>
      </c>
      <c r="G28" s="36">
        <v>14.6</v>
      </c>
    </row>
    <row r="29" spans="1:7" s="37" customFormat="1" ht="38.25" customHeight="1">
      <c r="A29" s="3" t="s">
        <v>209</v>
      </c>
      <c r="B29" s="19" t="s">
        <v>210</v>
      </c>
      <c r="C29" s="47"/>
      <c r="D29" s="47"/>
      <c r="E29" s="47"/>
      <c r="F29" s="20"/>
      <c r="G29" s="36"/>
    </row>
    <row r="30" spans="1:7" s="37" customFormat="1" ht="21.75" customHeight="1">
      <c r="A30" s="3" t="s">
        <v>7</v>
      </c>
      <c r="B30" s="7" t="s">
        <v>22</v>
      </c>
      <c r="C30" s="47">
        <v>69500</v>
      </c>
      <c r="D30" s="47">
        <v>44750</v>
      </c>
      <c r="E30" s="47">
        <v>69774.39</v>
      </c>
      <c r="F30" s="20">
        <f t="shared" si="0"/>
        <v>100.39480575539568</v>
      </c>
      <c r="G30" s="36">
        <v>172.2</v>
      </c>
    </row>
    <row r="31" spans="1:7" s="37" customFormat="1" ht="28.5" customHeight="1">
      <c r="A31" s="3" t="s">
        <v>8</v>
      </c>
      <c r="B31" s="7" t="s">
        <v>23</v>
      </c>
      <c r="C31" s="47">
        <v>69500</v>
      </c>
      <c r="D31" s="47">
        <v>44750</v>
      </c>
      <c r="E31" s="47">
        <v>69774.39</v>
      </c>
      <c r="F31" s="20">
        <f t="shared" si="0"/>
        <v>100.39480575539568</v>
      </c>
      <c r="G31" s="36">
        <v>172.2</v>
      </c>
    </row>
    <row r="32" spans="1:7" s="37" customFormat="1" ht="29.25" customHeight="1">
      <c r="A32" s="3" t="s">
        <v>9</v>
      </c>
      <c r="B32" s="7" t="s">
        <v>24</v>
      </c>
      <c r="C32" s="47"/>
      <c r="D32" s="47"/>
      <c r="E32" s="47">
        <v>8568.92</v>
      </c>
      <c r="F32" s="20" t="e">
        <f t="shared" si="0"/>
        <v>#DIV/0!</v>
      </c>
      <c r="G32" s="36">
        <v>0</v>
      </c>
    </row>
    <row r="33" spans="1:7" s="37" customFormat="1" ht="30" customHeight="1">
      <c r="A33" s="6" t="s">
        <v>73</v>
      </c>
      <c r="B33" s="7" t="s">
        <v>74</v>
      </c>
      <c r="C33" s="47">
        <v>5000000</v>
      </c>
      <c r="D33" s="47">
        <v>3900000</v>
      </c>
      <c r="E33" s="47">
        <v>5453388.65</v>
      </c>
      <c r="F33" s="20">
        <f t="shared" si="0"/>
        <v>109.067773</v>
      </c>
      <c r="G33" s="58">
        <v>301.6</v>
      </c>
    </row>
    <row r="34" spans="1:7" s="37" customFormat="1" ht="31.5" customHeight="1">
      <c r="A34" s="6" t="s">
        <v>140</v>
      </c>
      <c r="B34" s="7" t="s">
        <v>75</v>
      </c>
      <c r="C34" s="47">
        <v>200000</v>
      </c>
      <c r="D34" s="47">
        <v>100000</v>
      </c>
      <c r="E34" s="47">
        <v>12319</v>
      </c>
      <c r="F34" s="20">
        <f t="shared" si="0"/>
        <v>6.1595</v>
      </c>
      <c r="G34" s="36">
        <v>80.5</v>
      </c>
    </row>
    <row r="35" spans="1:7" s="37" customFormat="1" ht="55.5" customHeight="1">
      <c r="A35" s="6" t="s">
        <v>215</v>
      </c>
      <c r="B35" s="7" t="s">
        <v>93</v>
      </c>
      <c r="C35" s="47">
        <v>4800000</v>
      </c>
      <c r="D35" s="47">
        <v>3800000</v>
      </c>
      <c r="E35" s="47">
        <v>5441069.65</v>
      </c>
      <c r="F35" s="20">
        <f t="shared" si="0"/>
        <v>113.35561770833333</v>
      </c>
      <c r="G35" s="58">
        <v>303.4</v>
      </c>
    </row>
    <row r="36" spans="1:7" s="37" customFormat="1" ht="15.75" customHeight="1">
      <c r="A36" s="6" t="s">
        <v>10</v>
      </c>
      <c r="B36" s="7" t="s">
        <v>25</v>
      </c>
      <c r="C36" s="47">
        <v>685900</v>
      </c>
      <c r="D36" s="47">
        <v>342950</v>
      </c>
      <c r="E36" s="47">
        <v>609762.5</v>
      </c>
      <c r="F36" s="20">
        <f t="shared" si="0"/>
        <v>88.8996209359965</v>
      </c>
      <c r="G36" s="36">
        <v>122.7</v>
      </c>
    </row>
    <row r="37" spans="1:7" s="37" customFormat="1" ht="71.25" customHeight="1">
      <c r="A37" s="6" t="s">
        <v>53</v>
      </c>
      <c r="B37" s="7" t="s">
        <v>62</v>
      </c>
      <c r="C37" s="47">
        <v>20000</v>
      </c>
      <c r="D37" s="47">
        <v>10000</v>
      </c>
      <c r="E37" s="47">
        <v>1900</v>
      </c>
      <c r="F37" s="20">
        <f t="shared" si="0"/>
        <v>9.5</v>
      </c>
      <c r="G37" s="36">
        <v>35.5</v>
      </c>
    </row>
    <row r="38" spans="1:7" s="37" customFormat="1" ht="55.5" customHeight="1">
      <c r="A38" s="3" t="s">
        <v>11</v>
      </c>
      <c r="B38" s="7" t="s">
        <v>94</v>
      </c>
      <c r="C38" s="47">
        <v>3000</v>
      </c>
      <c r="D38" s="47">
        <v>1500</v>
      </c>
      <c r="E38" s="47">
        <v>1050</v>
      </c>
      <c r="F38" s="20">
        <f t="shared" si="0"/>
        <v>35</v>
      </c>
      <c r="G38" s="36"/>
    </row>
    <row r="39" spans="1:7" s="37" customFormat="1" ht="55.5" customHeight="1">
      <c r="A39" s="3" t="s">
        <v>12</v>
      </c>
      <c r="B39" s="7" t="s">
        <v>79</v>
      </c>
      <c r="C39" s="47">
        <v>60000</v>
      </c>
      <c r="D39" s="47">
        <v>30000</v>
      </c>
      <c r="E39" s="47"/>
      <c r="F39" s="20">
        <f t="shared" si="0"/>
        <v>0</v>
      </c>
      <c r="G39" s="36">
        <v>0</v>
      </c>
    </row>
    <row r="40" spans="1:7" s="37" customFormat="1" ht="69.75" customHeight="1">
      <c r="A40" s="3" t="s">
        <v>96</v>
      </c>
      <c r="B40" s="7" t="s">
        <v>97</v>
      </c>
      <c r="C40" s="47"/>
      <c r="D40" s="47"/>
      <c r="E40" s="47">
        <v>195344.65</v>
      </c>
      <c r="F40" s="20" t="e">
        <f t="shared" si="0"/>
        <v>#DIV/0!</v>
      </c>
      <c r="G40" s="36">
        <v>209.5</v>
      </c>
    </row>
    <row r="41" spans="1:7" s="37" customFormat="1" ht="39.75" customHeight="1">
      <c r="A41" s="3" t="s">
        <v>59</v>
      </c>
      <c r="B41" s="7" t="s">
        <v>81</v>
      </c>
      <c r="C41" s="47"/>
      <c r="D41" s="47"/>
      <c r="E41" s="47"/>
      <c r="F41" s="20"/>
      <c r="G41" s="36"/>
    </row>
    <row r="42" spans="1:7" s="37" customFormat="1" ht="32.25" customHeight="1">
      <c r="A42" s="3" t="s">
        <v>214</v>
      </c>
      <c r="B42" s="7" t="s">
        <v>60</v>
      </c>
      <c r="C42" s="47"/>
      <c r="D42" s="47"/>
      <c r="E42" s="47"/>
      <c r="F42" s="20"/>
      <c r="G42" s="36"/>
    </row>
    <row r="43" spans="1:7" s="37" customFormat="1" ht="39.75" customHeight="1">
      <c r="A43" s="3" t="s">
        <v>54</v>
      </c>
      <c r="B43" s="7" t="s">
        <v>80</v>
      </c>
      <c r="C43" s="47">
        <v>30000</v>
      </c>
      <c r="D43" s="47">
        <v>15000</v>
      </c>
      <c r="E43" s="47"/>
      <c r="F43" s="20">
        <f t="shared" si="0"/>
        <v>0</v>
      </c>
      <c r="G43" s="36">
        <v>0</v>
      </c>
    </row>
    <row r="44" spans="1:7" s="37" customFormat="1" ht="52.5" customHeight="1">
      <c r="A44" s="3" t="s">
        <v>154</v>
      </c>
      <c r="B44" s="7" t="s">
        <v>155</v>
      </c>
      <c r="C44" s="47">
        <v>59600</v>
      </c>
      <c r="D44" s="47">
        <v>29800</v>
      </c>
      <c r="E44" s="47">
        <v>44186.83</v>
      </c>
      <c r="F44" s="20">
        <f t="shared" si="0"/>
        <v>74.13897651006711</v>
      </c>
      <c r="G44" s="36">
        <v>100</v>
      </c>
    </row>
    <row r="45" spans="1:7" s="37" customFormat="1" ht="54.75" customHeight="1">
      <c r="A45" s="3" t="s">
        <v>119</v>
      </c>
      <c r="B45" s="7" t="s">
        <v>120</v>
      </c>
      <c r="C45" s="47">
        <v>7200</v>
      </c>
      <c r="D45" s="47">
        <v>3600</v>
      </c>
      <c r="E45" s="47">
        <v>25000</v>
      </c>
      <c r="F45" s="20">
        <f t="shared" si="0"/>
        <v>347.22222222222223</v>
      </c>
      <c r="G45" s="36">
        <v>416.7</v>
      </c>
    </row>
    <row r="46" spans="1:7" s="37" customFormat="1" ht="40.5">
      <c r="A46" s="3" t="s">
        <v>146</v>
      </c>
      <c r="B46" s="7" t="s">
        <v>147</v>
      </c>
      <c r="C46" s="47"/>
      <c r="D46" s="47"/>
      <c r="E46" s="47">
        <v>25.5</v>
      </c>
      <c r="F46" s="20">
        <v>0</v>
      </c>
      <c r="G46" s="36"/>
    </row>
    <row r="47" spans="1:7" s="37" customFormat="1" ht="57" customHeight="1">
      <c r="A47" s="3" t="s">
        <v>56</v>
      </c>
      <c r="B47" s="7" t="s">
        <v>57</v>
      </c>
      <c r="C47" s="47">
        <v>506100</v>
      </c>
      <c r="D47" s="47">
        <v>253050</v>
      </c>
      <c r="E47" s="47">
        <v>342244.94</v>
      </c>
      <c r="F47" s="20">
        <f t="shared" si="0"/>
        <v>67.62397549891325</v>
      </c>
      <c r="G47" s="36">
        <v>108.3</v>
      </c>
    </row>
    <row r="48" spans="1:7" s="37" customFormat="1" ht="15">
      <c r="A48" s="3" t="s">
        <v>63</v>
      </c>
      <c r="B48" s="7" t="s">
        <v>64</v>
      </c>
      <c r="C48" s="47"/>
      <c r="D48" s="47"/>
      <c r="E48" s="47"/>
      <c r="F48" s="20" t="e">
        <f t="shared" si="0"/>
        <v>#DIV/0!</v>
      </c>
      <c r="G48" s="36">
        <v>0</v>
      </c>
    </row>
    <row r="49" spans="1:7" s="37" customFormat="1" ht="15">
      <c r="A49" s="3" t="s">
        <v>66</v>
      </c>
      <c r="B49" s="7" t="s">
        <v>67</v>
      </c>
      <c r="C49" s="47"/>
      <c r="D49" s="47"/>
      <c r="E49" s="47"/>
      <c r="F49" s="20" t="e">
        <f t="shared" si="0"/>
        <v>#DIV/0!</v>
      </c>
      <c r="G49" s="36">
        <v>0</v>
      </c>
    </row>
    <row r="50" spans="1:7" s="37" customFormat="1" ht="33" customHeight="1">
      <c r="A50" s="3" t="s">
        <v>65</v>
      </c>
      <c r="B50" s="7" t="s">
        <v>68</v>
      </c>
      <c r="C50" s="47"/>
      <c r="D50" s="47"/>
      <c r="E50" s="47"/>
      <c r="F50" s="20" t="e">
        <f t="shared" si="0"/>
        <v>#DIV/0!</v>
      </c>
      <c r="G50" s="36">
        <v>0</v>
      </c>
    </row>
    <row r="51" spans="1:7" s="37" customFormat="1" ht="28.5" customHeight="1">
      <c r="A51" s="3" t="s">
        <v>71</v>
      </c>
      <c r="B51" s="7" t="s">
        <v>72</v>
      </c>
      <c r="C51" s="47"/>
      <c r="D51" s="47"/>
      <c r="E51" s="47"/>
      <c r="F51" s="20"/>
      <c r="G51" s="36"/>
    </row>
    <row r="52" spans="1:7" s="37" customFormat="1" ht="15">
      <c r="A52" s="14" t="s">
        <v>13</v>
      </c>
      <c r="B52" s="13" t="s">
        <v>26</v>
      </c>
      <c r="C52" s="49">
        <f>C53+C85+C89</f>
        <v>242529971.98</v>
      </c>
      <c r="D52" s="49">
        <f>D53+D85+D89</f>
        <v>154553118.84</v>
      </c>
      <c r="E52" s="49">
        <f>E53+E85+E89</f>
        <v>133176271.96000001</v>
      </c>
      <c r="F52" s="20">
        <f t="shared" si="0"/>
        <v>54.911263491582915</v>
      </c>
      <c r="G52" s="36">
        <v>106.7</v>
      </c>
    </row>
    <row r="53" spans="1:7" s="37" customFormat="1" ht="41.25" customHeight="1">
      <c r="A53" s="14" t="s">
        <v>14</v>
      </c>
      <c r="B53" s="13" t="s">
        <v>27</v>
      </c>
      <c r="C53" s="49">
        <f>C54+C55+C61+C62+C63+C64+C65+C69+C70+C71+C66+C68+C72+C76+C67+C73+C74+C75+C80+C81+C82+C57+C77+C78+C79+C83+C84+C86+C87+C56+C59+C88+C58+C60</f>
        <v>235784277.78</v>
      </c>
      <c r="D53" s="49">
        <f>D54+D55+D61+D62+D63+D64+65:65+D69+D70+D71+D66+D68+D72+D76+D67+D73+D74+D75+D80+D81+D82+D57+D77+D78+D79+D83+D84+D86+D87+D56+D59+D88+D58+D60</f>
        <v>149307424.64000002</v>
      </c>
      <c r="E53" s="49">
        <f>E54+E55+E61+E62+E63+E64+65:65+E69+E70+E71+E66+E68+E72+E76+E67+E73+E74+E75+E80+E81+E82+E57+E77+E78+E79+E83+E84+E86+E87+E56+E59+E88+E58+E60</f>
        <v>133180577.76</v>
      </c>
      <c r="F53" s="20">
        <f t="shared" si="0"/>
        <v>56.484079012369506</v>
      </c>
      <c r="G53" s="36">
        <v>106.7</v>
      </c>
    </row>
    <row r="54" spans="1:7" s="37" customFormat="1" ht="41.25" customHeight="1">
      <c r="A54" s="3" t="s">
        <v>177</v>
      </c>
      <c r="B54" s="7" t="s">
        <v>230</v>
      </c>
      <c r="C54" s="47">
        <v>54659300</v>
      </c>
      <c r="D54" s="47">
        <v>34062737</v>
      </c>
      <c r="E54" s="47">
        <v>27330000</v>
      </c>
      <c r="F54" s="20">
        <f t="shared" si="0"/>
        <v>50.00064033019083</v>
      </c>
      <c r="G54" s="36">
        <v>121.9</v>
      </c>
    </row>
    <row r="55" spans="1:7" s="37" customFormat="1" ht="42" customHeight="1" thickBot="1">
      <c r="A55" s="3" t="s">
        <v>178</v>
      </c>
      <c r="B55" s="7" t="s">
        <v>109</v>
      </c>
      <c r="C55" s="47">
        <v>713100</v>
      </c>
      <c r="D55" s="47">
        <v>713100</v>
      </c>
      <c r="E55" s="47">
        <v>356000</v>
      </c>
      <c r="F55" s="20">
        <f t="shared" si="0"/>
        <v>49.922871967465994</v>
      </c>
      <c r="G55" s="36"/>
    </row>
    <row r="56" spans="1:7" s="37" customFormat="1" ht="44.25" customHeight="1" thickBot="1">
      <c r="A56" s="67" t="s">
        <v>216</v>
      </c>
      <c r="B56" s="66" t="s">
        <v>217</v>
      </c>
      <c r="C56" s="47"/>
      <c r="D56" s="47"/>
      <c r="E56" s="47"/>
      <c r="F56" s="20" t="e">
        <f t="shared" si="0"/>
        <v>#DIV/0!</v>
      </c>
      <c r="G56" s="36"/>
    </row>
    <row r="57" spans="1:7" s="37" customFormat="1" ht="69" customHeight="1">
      <c r="A57" s="3" t="s">
        <v>220</v>
      </c>
      <c r="B57" s="7" t="s">
        <v>221</v>
      </c>
      <c r="C57" s="47">
        <v>1300000</v>
      </c>
      <c r="D57" s="47">
        <v>1040000</v>
      </c>
      <c r="E57" s="47"/>
      <c r="F57" s="20">
        <f t="shared" si="0"/>
        <v>0</v>
      </c>
      <c r="G57" s="36"/>
    </row>
    <row r="58" spans="1:7" s="37" customFormat="1" ht="18" customHeight="1" thickBot="1">
      <c r="A58" s="68" t="s">
        <v>205</v>
      </c>
      <c r="B58" s="71" t="s">
        <v>207</v>
      </c>
      <c r="C58" s="47"/>
      <c r="D58" s="47"/>
      <c r="E58" s="47"/>
      <c r="F58" s="20">
        <v>0</v>
      </c>
      <c r="G58" s="36"/>
    </row>
    <row r="59" spans="1:7" s="37" customFormat="1" ht="30.75" customHeight="1" thickBot="1">
      <c r="A59" s="67" t="s">
        <v>224</v>
      </c>
      <c r="B59" s="66" t="s">
        <v>225</v>
      </c>
      <c r="C59" s="47">
        <v>150300</v>
      </c>
      <c r="D59" s="47">
        <v>150300</v>
      </c>
      <c r="E59" s="47"/>
      <c r="F59" s="20">
        <f t="shared" si="0"/>
        <v>0</v>
      </c>
      <c r="G59" s="36"/>
    </row>
    <row r="60" spans="1:7" s="37" customFormat="1" ht="47.25" customHeight="1">
      <c r="A60" s="69" t="s">
        <v>204</v>
      </c>
      <c r="B60" s="70" t="s">
        <v>206</v>
      </c>
      <c r="C60" s="47">
        <v>8770000</v>
      </c>
      <c r="D60" s="47">
        <v>4385000</v>
      </c>
      <c r="E60" s="47">
        <v>2518700</v>
      </c>
      <c r="F60" s="20">
        <v>28.7</v>
      </c>
      <c r="G60" s="36">
        <v>107.8</v>
      </c>
    </row>
    <row r="61" spans="1:7" s="37" customFormat="1" ht="57.75" customHeight="1">
      <c r="A61" s="3" t="s">
        <v>179</v>
      </c>
      <c r="B61" s="7" t="s">
        <v>152</v>
      </c>
      <c r="C61" s="47">
        <v>125751900</v>
      </c>
      <c r="D61" s="47">
        <v>86362445.86</v>
      </c>
      <c r="E61" s="47">
        <v>86362213</v>
      </c>
      <c r="F61" s="20">
        <f aca="true" t="shared" si="1" ref="F61:F98">(E61*100)/C61</f>
        <v>68.6766665155755</v>
      </c>
      <c r="G61" s="36">
        <v>109.1</v>
      </c>
    </row>
    <row r="62" spans="1:7" s="37" customFormat="1" ht="43.5" customHeight="1">
      <c r="A62" s="3" t="s">
        <v>180</v>
      </c>
      <c r="B62" s="7" t="s">
        <v>83</v>
      </c>
      <c r="C62" s="47">
        <v>1146200</v>
      </c>
      <c r="D62" s="47">
        <v>709314</v>
      </c>
      <c r="E62" s="47">
        <v>667133.27</v>
      </c>
      <c r="F62" s="20">
        <f t="shared" si="0"/>
        <v>58.203914674576865</v>
      </c>
      <c r="G62" s="36">
        <v>110.2</v>
      </c>
    </row>
    <row r="63" spans="1:7" s="37" customFormat="1" ht="75" customHeight="1">
      <c r="A63" s="3" t="s">
        <v>181</v>
      </c>
      <c r="B63" s="7" t="s">
        <v>84</v>
      </c>
      <c r="C63" s="47">
        <v>203900</v>
      </c>
      <c r="D63" s="47">
        <v>98800</v>
      </c>
      <c r="E63" s="47">
        <v>86019.42</v>
      </c>
      <c r="F63" s="20">
        <f t="shared" si="1"/>
        <v>42.18706228543404</v>
      </c>
      <c r="G63" s="36">
        <v>94.5</v>
      </c>
    </row>
    <row r="64" spans="1:7" s="37" customFormat="1" ht="45" customHeight="1">
      <c r="A64" s="3" t="s">
        <v>182</v>
      </c>
      <c r="B64" s="7" t="s">
        <v>104</v>
      </c>
      <c r="C64" s="47">
        <v>832200</v>
      </c>
      <c r="D64" s="47">
        <v>416000</v>
      </c>
      <c r="E64" s="47">
        <v>414000</v>
      </c>
      <c r="F64" s="20">
        <f t="shared" si="1"/>
        <v>49.74765681326604</v>
      </c>
      <c r="G64" s="36">
        <v>109.5</v>
      </c>
    </row>
    <row r="65" spans="1:7" s="37" customFormat="1" ht="57.75" customHeight="1">
      <c r="A65" s="3" t="s">
        <v>183</v>
      </c>
      <c r="B65" s="7" t="s">
        <v>28</v>
      </c>
      <c r="C65" s="47">
        <v>210700</v>
      </c>
      <c r="D65" s="47">
        <v>103700</v>
      </c>
      <c r="E65" s="47">
        <v>93712.51</v>
      </c>
      <c r="F65" s="20">
        <f t="shared" si="1"/>
        <v>44.476748932130995</v>
      </c>
      <c r="G65" s="36">
        <v>96.6</v>
      </c>
    </row>
    <row r="66" spans="1:7" s="37" customFormat="1" ht="66.75" customHeight="1">
      <c r="A66" s="12" t="s">
        <v>203</v>
      </c>
      <c r="B66" s="7" t="s">
        <v>167</v>
      </c>
      <c r="C66" s="47">
        <v>8720400</v>
      </c>
      <c r="D66" s="47">
        <v>4000000</v>
      </c>
      <c r="E66" s="47"/>
      <c r="F66" s="20">
        <f t="shared" si="1"/>
        <v>0</v>
      </c>
      <c r="G66" s="36"/>
    </row>
    <row r="67" spans="1:7" s="37" customFormat="1" ht="41.25" customHeight="1">
      <c r="A67" s="12" t="s">
        <v>208</v>
      </c>
      <c r="B67" s="7" t="s">
        <v>118</v>
      </c>
      <c r="C67" s="47"/>
      <c r="D67" s="47"/>
      <c r="E67" s="47"/>
      <c r="F67" s="20" t="e">
        <f t="shared" si="1"/>
        <v>#DIV/0!</v>
      </c>
      <c r="G67" s="36"/>
    </row>
    <row r="68" spans="1:7" s="37" customFormat="1" ht="36" customHeight="1">
      <c r="A68" s="12" t="s">
        <v>222</v>
      </c>
      <c r="B68" s="7" t="s">
        <v>231</v>
      </c>
      <c r="C68" s="47">
        <v>5887100</v>
      </c>
      <c r="D68" s="47">
        <v>1781500</v>
      </c>
      <c r="E68" s="47">
        <v>1299734.91</v>
      </c>
      <c r="F68" s="20">
        <f t="shared" si="1"/>
        <v>22.077676784834637</v>
      </c>
      <c r="G68" s="36">
        <v>0</v>
      </c>
    </row>
    <row r="69" spans="1:7" s="37" customFormat="1" ht="84.75" customHeight="1">
      <c r="A69" s="18" t="s">
        <v>202</v>
      </c>
      <c r="B69" s="7" t="s">
        <v>99</v>
      </c>
      <c r="C69" s="47">
        <v>191800</v>
      </c>
      <c r="D69" s="47">
        <v>92750</v>
      </c>
      <c r="E69" s="47">
        <v>91311.09</v>
      </c>
      <c r="F69" s="20">
        <f t="shared" si="1"/>
        <v>47.60745046923879</v>
      </c>
      <c r="G69" s="36">
        <v>110.7</v>
      </c>
    </row>
    <row r="70" spans="1:7" s="37" customFormat="1" ht="87" customHeight="1">
      <c r="A70" s="18" t="s">
        <v>201</v>
      </c>
      <c r="B70" s="7" t="s">
        <v>100</v>
      </c>
      <c r="C70" s="47">
        <v>213900</v>
      </c>
      <c r="D70" s="47">
        <v>103800</v>
      </c>
      <c r="E70" s="47">
        <v>103131.9</v>
      </c>
      <c r="F70" s="20">
        <f t="shared" si="1"/>
        <v>48.21500701262272</v>
      </c>
      <c r="G70" s="36">
        <v>104.4</v>
      </c>
    </row>
    <row r="71" spans="1:7" s="37" customFormat="1" ht="93" customHeight="1">
      <c r="A71" s="3" t="s">
        <v>200</v>
      </c>
      <c r="B71" s="7" t="s">
        <v>113</v>
      </c>
      <c r="C71" s="47">
        <v>946200</v>
      </c>
      <c r="D71" s="47">
        <v>582768</v>
      </c>
      <c r="E71" s="47">
        <v>582768</v>
      </c>
      <c r="F71" s="20">
        <f t="shared" si="1"/>
        <v>61.59036144578313</v>
      </c>
      <c r="G71" s="36">
        <v>137.5</v>
      </c>
    </row>
    <row r="72" spans="1:7" s="37" customFormat="1" ht="62.25" customHeight="1">
      <c r="A72" s="3" t="s">
        <v>199</v>
      </c>
      <c r="B72" s="7" t="s">
        <v>112</v>
      </c>
      <c r="C72" s="47">
        <v>201800</v>
      </c>
      <c r="D72" s="47">
        <v>99326</v>
      </c>
      <c r="E72" s="47">
        <v>97118.38</v>
      </c>
      <c r="F72" s="20">
        <f t="shared" si="1"/>
        <v>48.12605550049554</v>
      </c>
      <c r="G72" s="36">
        <v>104.9</v>
      </c>
    </row>
    <row r="73" spans="1:7" s="37" customFormat="1" ht="57" customHeight="1">
      <c r="A73" s="3" t="s">
        <v>198</v>
      </c>
      <c r="B73" s="7" t="s">
        <v>153</v>
      </c>
      <c r="C73" s="47">
        <v>18916400</v>
      </c>
      <c r="D73" s="47">
        <v>10702586</v>
      </c>
      <c r="E73" s="47">
        <v>10364607.23</v>
      </c>
      <c r="F73" s="20">
        <v>100</v>
      </c>
      <c r="G73" s="36">
        <v>112.4</v>
      </c>
    </row>
    <row r="74" spans="1:7" s="37" customFormat="1" ht="69" customHeight="1">
      <c r="A74" s="3" t="s">
        <v>197</v>
      </c>
      <c r="B74" s="7" t="s">
        <v>108</v>
      </c>
      <c r="C74" s="47">
        <v>202100</v>
      </c>
      <c r="D74" s="47">
        <v>97900</v>
      </c>
      <c r="E74" s="47">
        <v>85156.28</v>
      </c>
      <c r="F74" s="20">
        <v>100</v>
      </c>
      <c r="G74" s="36">
        <v>111.4</v>
      </c>
    </row>
    <row r="75" spans="1:7" s="37" customFormat="1" ht="58.5" customHeight="1">
      <c r="A75" s="3" t="s">
        <v>213</v>
      </c>
      <c r="B75" s="7" t="s">
        <v>101</v>
      </c>
      <c r="C75" s="47">
        <v>18900</v>
      </c>
      <c r="D75" s="47">
        <v>18900</v>
      </c>
      <c r="E75" s="47">
        <v>18900</v>
      </c>
      <c r="F75" s="20">
        <f t="shared" si="1"/>
        <v>100</v>
      </c>
      <c r="G75" s="36">
        <v>0</v>
      </c>
    </row>
    <row r="76" spans="1:7" s="37" customFormat="1" ht="90" customHeight="1">
      <c r="A76" s="3" t="s">
        <v>196</v>
      </c>
      <c r="B76" s="7" t="s">
        <v>98</v>
      </c>
      <c r="C76" s="47">
        <v>78900</v>
      </c>
      <c r="D76" s="47">
        <v>40800</v>
      </c>
      <c r="E76" s="47">
        <v>34711.5</v>
      </c>
      <c r="F76" s="20">
        <f t="shared" si="1"/>
        <v>43.99429657794677</v>
      </c>
      <c r="G76" s="36">
        <v>118.4</v>
      </c>
    </row>
    <row r="77" spans="1:7" s="37" customFormat="1" ht="73.5" customHeight="1">
      <c r="A77" s="3" t="s">
        <v>195</v>
      </c>
      <c r="B77" s="7" t="s">
        <v>141</v>
      </c>
      <c r="C77" s="47">
        <v>3535600</v>
      </c>
      <c r="D77" s="47">
        <v>1767800</v>
      </c>
      <c r="E77" s="47">
        <v>1125200</v>
      </c>
      <c r="F77" s="20">
        <f t="shared" si="1"/>
        <v>31.824867066410228</v>
      </c>
      <c r="G77" s="36">
        <v>66.5</v>
      </c>
    </row>
    <row r="78" spans="1:7" s="37" customFormat="1" ht="111.75" customHeight="1">
      <c r="A78" s="3" t="s">
        <v>194</v>
      </c>
      <c r="B78" s="7" t="s">
        <v>142</v>
      </c>
      <c r="C78" s="47">
        <v>789100</v>
      </c>
      <c r="D78" s="47">
        <v>394550</v>
      </c>
      <c r="E78" s="47">
        <v>357725</v>
      </c>
      <c r="F78" s="20">
        <f t="shared" si="1"/>
        <v>45.333291091116465</v>
      </c>
      <c r="G78" s="36">
        <v>87.9</v>
      </c>
    </row>
    <row r="79" spans="1:7" s="37" customFormat="1" ht="122.25" customHeight="1">
      <c r="A79" s="3" t="s">
        <v>193</v>
      </c>
      <c r="B79" s="7" t="s">
        <v>143</v>
      </c>
      <c r="C79" s="47">
        <v>95900</v>
      </c>
      <c r="D79" s="47">
        <v>46200</v>
      </c>
      <c r="E79" s="47">
        <v>32757.5</v>
      </c>
      <c r="F79" s="20">
        <f t="shared" si="1"/>
        <v>34.15797705943692</v>
      </c>
      <c r="G79" s="36">
        <v>113.1</v>
      </c>
    </row>
    <row r="80" spans="1:7" s="37" customFormat="1" ht="72" customHeight="1">
      <c r="A80" s="3" t="s">
        <v>191</v>
      </c>
      <c r="B80" s="7" t="s">
        <v>192</v>
      </c>
      <c r="C80" s="47">
        <v>826560</v>
      </c>
      <c r="D80" s="47">
        <v>413300</v>
      </c>
      <c r="E80" s="47">
        <v>373920</v>
      </c>
      <c r="F80" s="20">
        <f t="shared" si="1"/>
        <v>45.23809523809524</v>
      </c>
      <c r="G80" s="36">
        <v>89.4</v>
      </c>
    </row>
    <row r="81" spans="1:7" s="37" customFormat="1" ht="67.5" customHeight="1">
      <c r="A81" s="3" t="s">
        <v>190</v>
      </c>
      <c r="B81" s="7" t="s">
        <v>189</v>
      </c>
      <c r="C81" s="47">
        <v>551040</v>
      </c>
      <c r="D81" s="47">
        <v>275520</v>
      </c>
      <c r="E81" s="47">
        <v>242720</v>
      </c>
      <c r="F81" s="20">
        <f t="shared" si="1"/>
        <v>44.04761904761905</v>
      </c>
      <c r="G81" s="36">
        <v>91.2</v>
      </c>
    </row>
    <row r="82" spans="1:7" s="37" customFormat="1" ht="45" customHeight="1">
      <c r="A82" s="3" t="s">
        <v>228</v>
      </c>
      <c r="B82" s="7" t="s">
        <v>229</v>
      </c>
      <c r="C82" s="47">
        <v>269300</v>
      </c>
      <c r="D82" s="47">
        <v>269300</v>
      </c>
      <c r="E82" s="47"/>
      <c r="F82" s="20">
        <f t="shared" si="1"/>
        <v>0</v>
      </c>
      <c r="G82" s="36">
        <v>0</v>
      </c>
    </row>
    <row r="83" spans="1:7" s="37" customFormat="1" ht="27.75" customHeight="1">
      <c r="A83" s="3" t="s">
        <v>211</v>
      </c>
      <c r="B83" s="7" t="s">
        <v>212</v>
      </c>
      <c r="C83" s="47">
        <v>204937.78</v>
      </c>
      <c r="D83" s="47">
        <v>204937.78</v>
      </c>
      <c r="E83" s="47">
        <v>204937.77</v>
      </c>
      <c r="F83" s="20">
        <f t="shared" si="1"/>
        <v>99.99999512047022</v>
      </c>
      <c r="G83" s="36"/>
    </row>
    <row r="84" spans="1:7" s="37" customFormat="1" ht="54.75" customHeight="1">
      <c r="A84" s="3" t="s">
        <v>226</v>
      </c>
      <c r="B84" s="7" t="s">
        <v>227</v>
      </c>
      <c r="C84" s="47">
        <v>100000</v>
      </c>
      <c r="D84" s="47">
        <v>100000</v>
      </c>
      <c r="E84" s="47">
        <v>86660</v>
      </c>
      <c r="F84" s="20">
        <f t="shared" si="1"/>
        <v>86.66</v>
      </c>
      <c r="G84" s="36"/>
    </row>
    <row r="85" spans="1:7" s="37" customFormat="1" ht="40.5" customHeight="1">
      <c r="A85" s="3" t="s">
        <v>237</v>
      </c>
      <c r="B85" s="65" t="s">
        <v>236</v>
      </c>
      <c r="C85" s="47">
        <v>6750000</v>
      </c>
      <c r="D85" s="47">
        <v>5250000</v>
      </c>
      <c r="E85" s="47"/>
      <c r="F85" s="20">
        <f t="shared" si="1"/>
        <v>0</v>
      </c>
      <c r="G85" s="36"/>
    </row>
    <row r="86" spans="1:7" s="37" customFormat="1" ht="72.75" customHeight="1">
      <c r="A86" s="3" t="s">
        <v>188</v>
      </c>
      <c r="B86" s="65" t="s">
        <v>169</v>
      </c>
      <c r="C86" s="47">
        <v>700</v>
      </c>
      <c r="D86" s="47">
        <v>350</v>
      </c>
      <c r="E86" s="47"/>
      <c r="F86" s="20">
        <f t="shared" si="1"/>
        <v>0</v>
      </c>
      <c r="G86" s="36"/>
    </row>
    <row r="87" spans="1:7" s="37" customFormat="1" ht="40.5">
      <c r="A87" s="3" t="s">
        <v>187</v>
      </c>
      <c r="B87" s="65" t="s">
        <v>168</v>
      </c>
      <c r="C87" s="47">
        <v>44600</v>
      </c>
      <c r="D87" s="47">
        <v>22300</v>
      </c>
      <c r="E87" s="47"/>
      <c r="F87" s="20">
        <f t="shared" si="1"/>
        <v>0</v>
      </c>
      <c r="G87" s="36">
        <v>0</v>
      </c>
    </row>
    <row r="88" spans="1:7" s="37" customFormat="1" ht="54">
      <c r="A88" s="3" t="s">
        <v>184</v>
      </c>
      <c r="B88" s="65" t="s">
        <v>185</v>
      </c>
      <c r="C88" s="47">
        <v>251440</v>
      </c>
      <c r="D88" s="47">
        <v>251440</v>
      </c>
      <c r="E88" s="47">
        <v>251440</v>
      </c>
      <c r="F88" s="20">
        <f t="shared" si="1"/>
        <v>100</v>
      </c>
      <c r="G88" s="36">
        <v>18.7</v>
      </c>
    </row>
    <row r="89" spans="1:7" s="37" customFormat="1" ht="57.75" customHeight="1">
      <c r="A89" s="3" t="s">
        <v>186</v>
      </c>
      <c r="B89" s="7" t="s">
        <v>133</v>
      </c>
      <c r="C89" s="47">
        <v>-4305.8</v>
      </c>
      <c r="D89" s="47">
        <v>-4305.8</v>
      </c>
      <c r="E89" s="47">
        <v>-4305.8</v>
      </c>
      <c r="F89" s="20">
        <f t="shared" si="1"/>
        <v>100</v>
      </c>
      <c r="G89" s="36">
        <v>10.4</v>
      </c>
    </row>
    <row r="90" spans="1:7" s="37" customFormat="1" ht="15">
      <c r="A90" s="27"/>
      <c r="B90" s="13" t="s">
        <v>29</v>
      </c>
      <c r="C90" s="49">
        <f>C6+C52</f>
        <v>317892471.98</v>
      </c>
      <c r="D90" s="49">
        <f>D6+D52</f>
        <v>196221140.84</v>
      </c>
      <c r="E90" s="49">
        <f>E6+E52</f>
        <v>173878823.37</v>
      </c>
      <c r="F90" s="20">
        <f t="shared" si="1"/>
        <v>54.69737055646271</v>
      </c>
      <c r="G90" s="36">
        <v>108.3</v>
      </c>
    </row>
    <row r="91" spans="1:7" s="24" customFormat="1" ht="15.75">
      <c r="A91" s="38"/>
      <c r="B91" s="39" t="s">
        <v>30</v>
      </c>
      <c r="C91" s="51"/>
      <c r="D91" s="51"/>
      <c r="E91" s="51"/>
      <c r="F91" s="20"/>
      <c r="G91" s="20"/>
    </row>
    <row r="92" spans="1:7" s="37" customFormat="1" ht="15">
      <c r="A92" s="9" t="s">
        <v>32</v>
      </c>
      <c r="B92" s="7" t="s">
        <v>106</v>
      </c>
      <c r="C92" s="47">
        <v>26899334.4</v>
      </c>
      <c r="D92" s="47">
        <v>26810670.4</v>
      </c>
      <c r="E92" s="47">
        <v>11703206.93</v>
      </c>
      <c r="F92" s="20">
        <f t="shared" si="1"/>
        <v>43.50742199033743</v>
      </c>
      <c r="G92" s="36">
        <v>115.4</v>
      </c>
    </row>
    <row r="93" spans="1:7" s="37" customFormat="1" ht="17.25" customHeight="1">
      <c r="A93" s="28"/>
      <c r="B93" s="7" t="s">
        <v>69</v>
      </c>
      <c r="C93" s="47">
        <v>19864914.4</v>
      </c>
      <c r="D93" s="47">
        <v>19776250.4</v>
      </c>
      <c r="E93" s="47">
        <v>8748956.41</v>
      </c>
      <c r="F93" s="20">
        <f t="shared" si="1"/>
        <v>44.042255777351855</v>
      </c>
      <c r="G93" s="36">
        <v>110.9</v>
      </c>
    </row>
    <row r="94" spans="1:7" s="37" customFormat="1" ht="27">
      <c r="A94" s="46" t="s">
        <v>135</v>
      </c>
      <c r="B94" s="7" t="s">
        <v>136</v>
      </c>
      <c r="C94" s="47">
        <v>2117179.7</v>
      </c>
      <c r="D94" s="47">
        <v>2012101.7</v>
      </c>
      <c r="E94" s="47">
        <v>791194.11</v>
      </c>
      <c r="F94" s="20">
        <f t="shared" si="1"/>
        <v>37.37019158080913</v>
      </c>
      <c r="G94" s="36">
        <v>112.6</v>
      </c>
    </row>
    <row r="95" spans="1:7" s="37" customFormat="1" ht="27">
      <c r="A95" s="46"/>
      <c r="B95" s="7" t="s">
        <v>149</v>
      </c>
      <c r="C95" s="47">
        <v>1889646.7</v>
      </c>
      <c r="D95" s="47">
        <v>1784568.7</v>
      </c>
      <c r="E95" s="47">
        <v>677266.81</v>
      </c>
      <c r="F95" s="20">
        <f t="shared" si="1"/>
        <v>35.84092253858883</v>
      </c>
      <c r="G95" s="36">
        <v>106.5</v>
      </c>
    </row>
    <row r="96" spans="1:7" s="37" customFormat="1" ht="15">
      <c r="A96" s="9" t="s">
        <v>33</v>
      </c>
      <c r="B96" s="7" t="s">
        <v>31</v>
      </c>
      <c r="C96" s="47">
        <v>39957561.03</v>
      </c>
      <c r="D96" s="47">
        <v>39957561.03</v>
      </c>
      <c r="E96" s="47">
        <v>5595805.72</v>
      </c>
      <c r="F96" s="20">
        <f t="shared" si="1"/>
        <v>14.004372578693399</v>
      </c>
      <c r="G96" s="36">
        <v>117.7</v>
      </c>
    </row>
    <row r="97" spans="1:7" s="37" customFormat="1" ht="18.75" customHeight="1">
      <c r="A97" s="9"/>
      <c r="B97" s="7" t="s">
        <v>70</v>
      </c>
      <c r="C97" s="47">
        <v>1755619</v>
      </c>
      <c r="D97" s="47">
        <v>1755619</v>
      </c>
      <c r="E97" s="47">
        <v>578827.87</v>
      </c>
      <c r="F97" s="20">
        <f t="shared" si="1"/>
        <v>32.97001627346252</v>
      </c>
      <c r="G97" s="36">
        <v>92.9</v>
      </c>
    </row>
    <row r="98" spans="1:7" s="37" customFormat="1" ht="18.75" customHeight="1">
      <c r="A98" s="9" t="s">
        <v>170</v>
      </c>
      <c r="B98" s="7" t="s">
        <v>171</v>
      </c>
      <c r="C98" s="47">
        <v>44600</v>
      </c>
      <c r="D98" s="47">
        <v>44600</v>
      </c>
      <c r="E98" s="47"/>
      <c r="F98" s="20">
        <f t="shared" si="1"/>
        <v>0</v>
      </c>
      <c r="G98" s="36">
        <v>0</v>
      </c>
    </row>
    <row r="99" spans="1:7" s="37" customFormat="1" ht="18.75" customHeight="1">
      <c r="A99" s="9" t="s">
        <v>144</v>
      </c>
      <c r="B99" s="7" t="s">
        <v>145</v>
      </c>
      <c r="C99" s="47">
        <v>37736664.03</v>
      </c>
      <c r="D99" s="47">
        <v>37736664.03</v>
      </c>
      <c r="E99" s="47">
        <v>4863432.58</v>
      </c>
      <c r="F99" s="20">
        <f aca="true" t="shared" si="2" ref="F99:F125">(E99*100)/C99</f>
        <v>12.887818001436624</v>
      </c>
      <c r="G99" s="36">
        <v>128.6</v>
      </c>
    </row>
    <row r="100" spans="1:7" s="37" customFormat="1" ht="27" customHeight="1">
      <c r="A100" s="9" t="s">
        <v>85</v>
      </c>
      <c r="B100" s="7" t="s">
        <v>115</v>
      </c>
      <c r="C100" s="47">
        <v>2027297</v>
      </c>
      <c r="D100" s="47">
        <v>2027297</v>
      </c>
      <c r="E100" s="47">
        <v>682873.14</v>
      </c>
      <c r="F100" s="20">
        <f t="shared" si="2"/>
        <v>33.6839219907098</v>
      </c>
      <c r="G100" s="36">
        <v>94.7</v>
      </c>
    </row>
    <row r="101" spans="1:7" s="37" customFormat="1" ht="44.25" customHeight="1">
      <c r="A101" s="9" t="s">
        <v>85</v>
      </c>
      <c r="B101" s="7" t="s">
        <v>137</v>
      </c>
      <c r="C101" s="47">
        <v>149000</v>
      </c>
      <c r="D101" s="47">
        <v>74500</v>
      </c>
      <c r="E101" s="47">
        <v>49500</v>
      </c>
      <c r="F101" s="20">
        <f t="shared" si="2"/>
        <v>33.22147651006711</v>
      </c>
      <c r="G101" s="36">
        <v>0</v>
      </c>
    </row>
    <row r="102" spans="1:7" s="37" customFormat="1" ht="15">
      <c r="A102" s="9" t="s">
        <v>34</v>
      </c>
      <c r="B102" s="7" t="s">
        <v>38</v>
      </c>
      <c r="C102" s="47">
        <v>216019556.7</v>
      </c>
      <c r="D102" s="47">
        <v>212923386.25</v>
      </c>
      <c r="E102" s="47">
        <v>129692656.98</v>
      </c>
      <c r="F102" s="20">
        <f t="shared" si="2"/>
        <v>60.037460941609275</v>
      </c>
      <c r="G102" s="36">
        <v>116.9</v>
      </c>
    </row>
    <row r="103" spans="1:7" s="37" customFormat="1" ht="27.75" customHeight="1">
      <c r="A103" s="28" t="s">
        <v>34</v>
      </c>
      <c r="B103" s="7" t="s">
        <v>150</v>
      </c>
      <c r="C103" s="52">
        <v>178871831.7</v>
      </c>
      <c r="D103" s="47">
        <v>175775661.25</v>
      </c>
      <c r="E103" s="47">
        <v>112238109.7</v>
      </c>
      <c r="F103" s="20">
        <f t="shared" si="2"/>
        <v>62.74778350134154</v>
      </c>
      <c r="G103" s="36">
        <v>120.6</v>
      </c>
    </row>
    <row r="104" spans="1:7" s="37" customFormat="1" ht="15">
      <c r="A104" s="9" t="s">
        <v>35</v>
      </c>
      <c r="B104" s="7" t="s">
        <v>121</v>
      </c>
      <c r="C104" s="47">
        <v>41101312.88</v>
      </c>
      <c r="D104" s="47">
        <v>38515925.33</v>
      </c>
      <c r="E104" s="47">
        <v>17958293.81</v>
      </c>
      <c r="F104" s="20">
        <f t="shared" si="2"/>
        <v>43.69274982147479</v>
      </c>
      <c r="G104" s="36">
        <v>120.9</v>
      </c>
    </row>
    <row r="105" spans="1:7" s="37" customFormat="1" ht="25.5" customHeight="1">
      <c r="A105" s="28" t="s">
        <v>35</v>
      </c>
      <c r="B105" s="7" t="s">
        <v>150</v>
      </c>
      <c r="C105" s="47">
        <v>35378625.1</v>
      </c>
      <c r="D105" s="47">
        <v>32793237.55</v>
      </c>
      <c r="E105" s="47">
        <v>15107944.48</v>
      </c>
      <c r="F105" s="20">
        <f t="shared" si="2"/>
        <v>42.70359415408712</v>
      </c>
      <c r="G105" s="36">
        <v>125</v>
      </c>
    </row>
    <row r="106" spans="1:7" s="37" customFormat="1" ht="15">
      <c r="A106" s="9" t="s">
        <v>36</v>
      </c>
      <c r="B106" s="7" t="s">
        <v>39</v>
      </c>
      <c r="C106" s="47">
        <v>29337857.78</v>
      </c>
      <c r="D106" s="47">
        <v>27844877.78</v>
      </c>
      <c r="E106" s="47">
        <v>12793734.62</v>
      </c>
      <c r="F106" s="20">
        <f t="shared" si="2"/>
        <v>43.60827813652316</v>
      </c>
      <c r="G106" s="58">
        <v>90.3</v>
      </c>
    </row>
    <row r="107" spans="1:7" s="37" customFormat="1" ht="16.5" customHeight="1">
      <c r="A107" s="29" t="s">
        <v>37</v>
      </c>
      <c r="B107" s="7" t="s">
        <v>132</v>
      </c>
      <c r="C107" s="47">
        <v>11763455.1</v>
      </c>
      <c r="D107" s="47">
        <v>10671047.55</v>
      </c>
      <c r="E107" s="47">
        <v>5164559.19</v>
      </c>
      <c r="F107" s="20">
        <f t="shared" si="2"/>
        <v>43.903420773034625</v>
      </c>
      <c r="G107" s="36">
        <v>529.7</v>
      </c>
    </row>
    <row r="108" spans="1:7" s="37" customFormat="1" ht="15">
      <c r="A108" s="30">
        <v>1000</v>
      </c>
      <c r="B108" s="13" t="s">
        <v>40</v>
      </c>
      <c r="C108" s="49">
        <f>SUM(C109,C110,C111,C112,C113)</f>
        <v>2823700</v>
      </c>
      <c r="D108" s="49">
        <f>SUM(D109,D110,D111,D112,D113)</f>
        <v>2823700</v>
      </c>
      <c r="E108" s="49">
        <f>E109+E110+E113+E111</f>
        <v>1660837.49</v>
      </c>
      <c r="F108" s="20">
        <f t="shared" si="2"/>
        <v>58.8177741969756</v>
      </c>
      <c r="G108" s="36">
        <v>174.8</v>
      </c>
    </row>
    <row r="109" spans="1:7" s="37" customFormat="1" ht="25.5" customHeight="1">
      <c r="A109" s="31" t="s">
        <v>87</v>
      </c>
      <c r="B109" s="40" t="s">
        <v>88</v>
      </c>
      <c r="C109" s="53">
        <v>80100</v>
      </c>
      <c r="D109" s="53">
        <v>80100</v>
      </c>
      <c r="E109" s="53">
        <v>23760</v>
      </c>
      <c r="F109" s="20">
        <f t="shared" si="2"/>
        <v>29.662921348314608</v>
      </c>
      <c r="G109" s="56">
        <v>0</v>
      </c>
    </row>
    <row r="110" spans="1:7" s="37" customFormat="1" ht="33" customHeight="1">
      <c r="A110" s="9">
        <v>1003</v>
      </c>
      <c r="B110" s="7" t="s">
        <v>134</v>
      </c>
      <c r="C110" s="47">
        <v>1146200</v>
      </c>
      <c r="D110" s="47">
        <v>1146200</v>
      </c>
      <c r="E110" s="47">
        <v>667133.27</v>
      </c>
      <c r="F110" s="20">
        <f t="shared" si="2"/>
        <v>58.203914674576865</v>
      </c>
      <c r="G110" s="36">
        <v>161.5</v>
      </c>
    </row>
    <row r="111" spans="1:7" s="37" customFormat="1" ht="89.25" customHeight="1">
      <c r="A111" s="9" t="s">
        <v>172</v>
      </c>
      <c r="B111" s="7" t="s">
        <v>173</v>
      </c>
      <c r="C111" s="47">
        <v>500000</v>
      </c>
      <c r="D111" s="47">
        <v>500000</v>
      </c>
      <c r="E111" s="47">
        <v>387892.71</v>
      </c>
      <c r="F111" s="20">
        <f t="shared" si="2"/>
        <v>77.578542</v>
      </c>
      <c r="G111" s="36">
        <v>126</v>
      </c>
    </row>
    <row r="112" spans="1:7" s="37" customFormat="1" ht="89.25" customHeight="1">
      <c r="A112" s="9" t="s">
        <v>172</v>
      </c>
      <c r="B112" s="7" t="s">
        <v>223</v>
      </c>
      <c r="C112" s="47">
        <v>151200</v>
      </c>
      <c r="D112" s="47">
        <v>151200</v>
      </c>
      <c r="E112" s="47"/>
      <c r="F112" s="20">
        <f t="shared" si="2"/>
        <v>0</v>
      </c>
      <c r="G112" s="36"/>
    </row>
    <row r="113" spans="1:7" s="37" customFormat="1" ht="18.75" customHeight="1">
      <c r="A113" s="32" t="s">
        <v>76</v>
      </c>
      <c r="B113" s="41" t="s">
        <v>114</v>
      </c>
      <c r="C113" s="54">
        <v>946200</v>
      </c>
      <c r="D113" s="55">
        <v>946200</v>
      </c>
      <c r="E113" s="54">
        <v>582051.51</v>
      </c>
      <c r="F113" s="20">
        <f t="shared" si="2"/>
        <v>61.514638554216866</v>
      </c>
      <c r="G113" s="36">
        <v>301.8</v>
      </c>
    </row>
    <row r="114" spans="1:7" s="37" customFormat="1" ht="16.5" customHeight="1">
      <c r="A114" s="32" t="s">
        <v>105</v>
      </c>
      <c r="B114" s="41" t="s">
        <v>116</v>
      </c>
      <c r="C114" s="54">
        <v>50000</v>
      </c>
      <c r="D114" s="55">
        <v>25000</v>
      </c>
      <c r="E114" s="54">
        <v>22350</v>
      </c>
      <c r="F114" s="20">
        <f t="shared" si="2"/>
        <v>44.7</v>
      </c>
      <c r="G114" s="36">
        <v>411.7</v>
      </c>
    </row>
    <row r="115" spans="1:7" s="37" customFormat="1" ht="14.25" customHeight="1">
      <c r="A115" s="32" t="s">
        <v>123</v>
      </c>
      <c r="B115" s="41" t="s">
        <v>124</v>
      </c>
      <c r="C115" s="54">
        <v>50000</v>
      </c>
      <c r="D115" s="55">
        <v>25000</v>
      </c>
      <c r="E115" s="54">
        <v>22350</v>
      </c>
      <c r="F115" s="20">
        <f t="shared" si="2"/>
        <v>44.7</v>
      </c>
      <c r="G115" s="36">
        <v>411.7</v>
      </c>
    </row>
    <row r="116" spans="1:7" s="37" customFormat="1" ht="14.25" customHeight="1">
      <c r="A116" s="32" t="s">
        <v>125</v>
      </c>
      <c r="B116" s="41" t="s">
        <v>126</v>
      </c>
      <c r="C116" s="54">
        <v>569300</v>
      </c>
      <c r="D116" s="55">
        <v>569300</v>
      </c>
      <c r="E116" s="54">
        <v>150000</v>
      </c>
      <c r="F116" s="20">
        <f t="shared" si="2"/>
        <v>26.348146847005093</v>
      </c>
      <c r="G116" s="36">
        <v>299.3</v>
      </c>
    </row>
    <row r="117" spans="1:7" s="37" customFormat="1" ht="15.75" customHeight="1">
      <c r="A117" s="32" t="s">
        <v>127</v>
      </c>
      <c r="B117" s="41" t="s">
        <v>86</v>
      </c>
      <c r="C117" s="54">
        <v>569300</v>
      </c>
      <c r="D117" s="55">
        <v>569300</v>
      </c>
      <c r="E117" s="54">
        <v>150000</v>
      </c>
      <c r="F117" s="20">
        <f t="shared" si="2"/>
        <v>26.348146847005093</v>
      </c>
      <c r="G117" s="36">
        <v>299.3</v>
      </c>
    </row>
    <row r="118" spans="1:7" s="37" customFormat="1" ht="30" customHeight="1">
      <c r="A118" s="32" t="s">
        <v>128</v>
      </c>
      <c r="B118" s="41" t="s">
        <v>129</v>
      </c>
      <c r="C118" s="54">
        <v>7000</v>
      </c>
      <c r="D118" s="55">
        <v>7000</v>
      </c>
      <c r="E118" s="54"/>
      <c r="F118" s="20">
        <f t="shared" si="2"/>
        <v>0</v>
      </c>
      <c r="G118" s="36">
        <v>0</v>
      </c>
    </row>
    <row r="119" spans="1:7" s="37" customFormat="1" ht="27" customHeight="1">
      <c r="A119" s="32" t="s">
        <v>130</v>
      </c>
      <c r="B119" s="41" t="s">
        <v>131</v>
      </c>
      <c r="C119" s="54">
        <v>7000</v>
      </c>
      <c r="D119" s="55">
        <v>7000</v>
      </c>
      <c r="E119" s="54"/>
      <c r="F119" s="20">
        <f t="shared" si="2"/>
        <v>0</v>
      </c>
      <c r="G119" s="36">
        <v>0</v>
      </c>
    </row>
    <row r="120" spans="1:7" s="37" customFormat="1" ht="15">
      <c r="A120" s="9" t="s">
        <v>122</v>
      </c>
      <c r="B120" s="7" t="s">
        <v>117</v>
      </c>
      <c r="C120" s="47">
        <v>864460</v>
      </c>
      <c r="D120" s="47">
        <v>864460</v>
      </c>
      <c r="E120" s="47">
        <v>446260</v>
      </c>
      <c r="F120" s="20">
        <f t="shared" si="2"/>
        <v>51.6229785068135</v>
      </c>
      <c r="G120" s="36">
        <v>105.2</v>
      </c>
    </row>
    <row r="121" spans="1:7" s="37" customFormat="1" ht="15">
      <c r="A121" s="28"/>
      <c r="B121" s="13" t="s">
        <v>41</v>
      </c>
      <c r="C121" s="49">
        <f>C92+C94+C96+C102+C104+C108+C114+C116+C118+C120</f>
        <v>330409404.71</v>
      </c>
      <c r="D121" s="49">
        <f>D92+D94+D96+D102+D104+D108+D114+D116+D118+D120</f>
        <v>324509104.71</v>
      </c>
      <c r="E121" s="49">
        <f>E92+E94+E96+E102+E104+E108+E114+E116+E118+E120</f>
        <v>168020605.04000002</v>
      </c>
      <c r="F121" s="20">
        <f t="shared" si="2"/>
        <v>50.85224652956581</v>
      </c>
      <c r="G121" s="36">
        <v>117.9</v>
      </c>
    </row>
    <row r="122" spans="1:7" s="37" customFormat="1" ht="27.75" customHeight="1">
      <c r="A122" s="33"/>
      <c r="B122" s="13" t="s">
        <v>151</v>
      </c>
      <c r="C122" s="49">
        <f>C93+C95+C97+C103+C105</f>
        <v>237760636.89999998</v>
      </c>
      <c r="D122" s="49">
        <f>D93+D95+D97+D103+D105</f>
        <v>231885336.9</v>
      </c>
      <c r="E122" s="49">
        <f>E93+E95+E97+E103+E105</f>
        <v>137351105.27</v>
      </c>
      <c r="F122" s="20">
        <f t="shared" si="2"/>
        <v>57.768647939721276</v>
      </c>
      <c r="G122" s="36">
        <v>120.1</v>
      </c>
    </row>
    <row r="123" spans="1:7" s="37" customFormat="1" ht="20.25" customHeight="1">
      <c r="A123" s="28"/>
      <c r="B123" s="17" t="s">
        <v>55</v>
      </c>
      <c r="C123" s="49">
        <f>C128+C127</f>
        <v>12516932.72999996</v>
      </c>
      <c r="D123" s="49">
        <f>D128+D127</f>
        <v>128287963.86999997</v>
      </c>
      <c r="E123" s="49">
        <f>E128+E127</f>
        <v>-5858218.330000013</v>
      </c>
      <c r="F123" s="20">
        <f t="shared" si="2"/>
        <v>-46.802347319158535</v>
      </c>
      <c r="G123" s="36"/>
    </row>
    <row r="124" spans="1:7" s="37" customFormat="1" ht="15">
      <c r="A124" s="9"/>
      <c r="B124" s="13" t="s">
        <v>42</v>
      </c>
      <c r="C124" s="49">
        <f>C128+C127</f>
        <v>12516932.72999996</v>
      </c>
      <c r="D124" s="49">
        <f>D128+D127</f>
        <v>128287963.86999997</v>
      </c>
      <c r="E124" s="49">
        <f>E128+E127</f>
        <v>-5858218.330000013</v>
      </c>
      <c r="F124" s="20">
        <f t="shared" si="2"/>
        <v>-46.802347319158535</v>
      </c>
      <c r="G124" s="36"/>
    </row>
    <row r="125" spans="1:7" s="37" customFormat="1" ht="1.5" customHeight="1" hidden="1">
      <c r="A125" s="9" t="s">
        <v>77</v>
      </c>
      <c r="B125" s="7" t="s">
        <v>78</v>
      </c>
      <c r="C125" s="47"/>
      <c r="D125" s="47"/>
      <c r="E125" s="47"/>
      <c r="F125" s="20" t="e">
        <f t="shared" si="2"/>
        <v>#DIV/0!</v>
      </c>
      <c r="G125" s="36"/>
    </row>
    <row r="126" spans="1:7" s="37" customFormat="1" ht="1.5" customHeight="1" hidden="1">
      <c r="A126" s="9"/>
      <c r="B126" s="7"/>
      <c r="C126" s="47"/>
      <c r="D126" s="47"/>
      <c r="E126" s="47"/>
      <c r="F126" s="20"/>
      <c r="G126" s="36"/>
    </row>
    <row r="127" spans="1:7" s="37" customFormat="1" ht="28.5" customHeight="1">
      <c r="A127" s="9" t="s">
        <v>89</v>
      </c>
      <c r="B127" s="7" t="s">
        <v>91</v>
      </c>
      <c r="C127" s="47">
        <v>-317892471.98</v>
      </c>
      <c r="D127" s="47">
        <v>-196221140.84</v>
      </c>
      <c r="E127" s="47">
        <v>-173878823.37</v>
      </c>
      <c r="F127" s="20"/>
      <c r="G127" s="36"/>
    </row>
    <row r="128" spans="1:7" s="37" customFormat="1" ht="34.5" customHeight="1">
      <c r="A128" s="9" t="s">
        <v>90</v>
      </c>
      <c r="B128" s="7" t="s">
        <v>92</v>
      </c>
      <c r="C128" s="47">
        <v>330409404.71</v>
      </c>
      <c r="D128" s="47">
        <v>324509104.71</v>
      </c>
      <c r="E128" s="47">
        <v>168020605.04</v>
      </c>
      <c r="F128" s="20"/>
      <c r="G128" s="36"/>
    </row>
    <row r="129" spans="1:5" s="22" customFormat="1" ht="3.75" customHeight="1">
      <c r="A129" s="10"/>
      <c r="B129" s="23"/>
      <c r="C129" s="23"/>
      <c r="E129" s="44"/>
    </row>
    <row r="130" spans="1:5" s="22" customFormat="1" ht="15.75" customHeight="1" hidden="1">
      <c r="A130" s="10"/>
      <c r="B130" s="23"/>
      <c r="C130" s="23"/>
      <c r="E130" s="44"/>
    </row>
    <row r="131" spans="1:7" ht="13.5" customHeight="1">
      <c r="A131" s="75" t="s">
        <v>174</v>
      </c>
      <c r="B131" s="76"/>
      <c r="C131" s="76"/>
      <c r="D131" s="77"/>
      <c r="E131" s="77"/>
      <c r="F131" s="77"/>
      <c r="G131" s="77"/>
    </row>
  </sheetData>
  <sheetProtection/>
  <mergeCells count="4">
    <mergeCell ref="B3:E3"/>
    <mergeCell ref="B4:E4"/>
    <mergeCell ref="A131:G131"/>
    <mergeCell ref="F1:G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Sveta</cp:lastModifiedBy>
  <cp:lastPrinted>2018-05-04T06:42:08Z</cp:lastPrinted>
  <dcterms:created xsi:type="dcterms:W3CDTF">2006-08-11T13:13:49Z</dcterms:created>
  <dcterms:modified xsi:type="dcterms:W3CDTF">2018-07-25T13:14:15Z</dcterms:modified>
  <cp:category/>
  <cp:version/>
  <cp:contentType/>
  <cp:contentStatus/>
</cp:coreProperties>
</file>