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Oleg\Сеть\Копия Budget\Е\КУШНАРЕВА ОС\ИСПОЛНЕНИЕ 2018г\"/>
    </mc:Choice>
  </mc:AlternateContent>
  <bookViews>
    <workbookView xWindow="0" yWindow="7860" windowWidth="12120" windowHeight="147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E108" i="1" l="1"/>
  <c r="E121" i="1" s="1"/>
  <c r="F84" i="1" l="1"/>
  <c r="D108" i="1"/>
  <c r="D121" i="1" s="1"/>
  <c r="C108" i="1"/>
  <c r="C121" i="1" s="1"/>
  <c r="F112" i="1"/>
  <c r="E53" i="1"/>
  <c r="E52" i="1" s="1"/>
  <c r="D53" i="1"/>
  <c r="D52" i="1" s="1"/>
  <c r="C53" i="1"/>
  <c r="C52" i="1" s="1"/>
  <c r="C123" i="1"/>
  <c r="F88" i="1"/>
  <c r="F111" i="1"/>
  <c r="F87" i="1"/>
  <c r="F85" i="1"/>
  <c r="F86" i="1"/>
  <c r="F62" i="1"/>
  <c r="F59" i="1"/>
  <c r="F57" i="1"/>
  <c r="F56" i="1"/>
  <c r="F55" i="1"/>
  <c r="F50" i="1"/>
  <c r="F49" i="1"/>
  <c r="F48" i="1"/>
  <c r="F44" i="1"/>
  <c r="F75" i="1"/>
  <c r="F98" i="1"/>
  <c r="D124" i="1"/>
  <c r="C124" i="1"/>
  <c r="E123" i="1"/>
  <c r="D123" i="1"/>
  <c r="E7" i="1"/>
  <c r="E6" i="1" s="1"/>
  <c r="F67" i="1"/>
  <c r="F83" i="1"/>
  <c r="F32" i="1"/>
  <c r="E124" i="1"/>
  <c r="D7" i="1"/>
  <c r="D6" i="1" s="1"/>
  <c r="C7" i="1"/>
  <c r="C6" i="1" s="1"/>
  <c r="E122" i="1"/>
  <c r="D122" i="1"/>
  <c r="C122" i="1"/>
  <c r="F8" i="1"/>
  <c r="F9" i="1"/>
  <c r="F17" i="1"/>
  <c r="F18" i="1"/>
  <c r="F19" i="1"/>
  <c r="F21" i="1"/>
  <c r="F22" i="1"/>
  <c r="F23" i="1"/>
  <c r="F25" i="1"/>
  <c r="F26" i="1"/>
  <c r="F27" i="1"/>
  <c r="F28" i="1"/>
  <c r="F30" i="1"/>
  <c r="F31" i="1"/>
  <c r="F33" i="1"/>
  <c r="F34" i="1"/>
  <c r="F35" i="1"/>
  <c r="F36" i="1"/>
  <c r="F37" i="1"/>
  <c r="F38" i="1"/>
  <c r="F39" i="1"/>
  <c r="F40" i="1"/>
  <c r="F43" i="1"/>
  <c r="F45" i="1"/>
  <c r="F47" i="1"/>
  <c r="F54" i="1"/>
  <c r="F61" i="1"/>
  <c r="F63" i="1"/>
  <c r="F64" i="1"/>
  <c r="F65" i="1"/>
  <c r="F66" i="1"/>
  <c r="F68" i="1"/>
  <c r="F69" i="1"/>
  <c r="F70" i="1"/>
  <c r="F71" i="1"/>
  <c r="F72" i="1"/>
  <c r="F76" i="1"/>
  <c r="F77" i="1"/>
  <c r="F78" i="1"/>
  <c r="F79" i="1"/>
  <c r="F80" i="1"/>
  <c r="F81" i="1"/>
  <c r="F82" i="1"/>
  <c r="F89" i="1"/>
  <c r="F92" i="1"/>
  <c r="F93" i="1"/>
  <c r="F94" i="1"/>
  <c r="F95" i="1"/>
  <c r="F96" i="1"/>
  <c r="F97" i="1"/>
  <c r="F99" i="1"/>
  <c r="F100" i="1"/>
  <c r="F101" i="1"/>
  <c r="F102" i="1"/>
  <c r="F103" i="1"/>
  <c r="F104" i="1"/>
  <c r="F105" i="1"/>
  <c r="F106" i="1"/>
  <c r="F107" i="1"/>
  <c r="F109" i="1"/>
  <c r="F110" i="1"/>
  <c r="F113" i="1"/>
  <c r="F114" i="1"/>
  <c r="F115" i="1"/>
  <c r="F116" i="1"/>
  <c r="F117" i="1"/>
  <c r="F118" i="1"/>
  <c r="F119" i="1"/>
  <c r="F120" i="1"/>
  <c r="F125" i="1"/>
  <c r="F124" i="1" l="1"/>
  <c r="F123" i="1"/>
  <c r="F108" i="1"/>
  <c r="C90" i="1"/>
  <c r="D90" i="1"/>
  <c r="F121" i="1"/>
  <c r="F122" i="1"/>
  <c r="F53" i="1"/>
  <c r="F6" i="1"/>
  <c r="E90" i="1"/>
  <c r="F90" i="1" s="1"/>
  <c r="F52" i="1"/>
  <c r="F7" i="1"/>
</calcChain>
</file>

<file path=xl/sharedStrings.xml><?xml version="1.0" encoding="utf-8"?>
<sst xmlns="http://schemas.openxmlformats.org/spreadsheetml/2006/main" count="244" uniqueCount="238">
  <si>
    <t>1 01 02040 01 0000 110</t>
  </si>
  <si>
    <t>1 05 00000 00 0000 000</t>
  </si>
  <si>
    <t>1 05 02000 02 0000 110</t>
  </si>
  <si>
    <t>1 05 03000 01 0000 110</t>
  </si>
  <si>
    <t>1 08 00000 00 0000 000</t>
  </si>
  <si>
    <t>1 08 03010 01 0000 110</t>
  </si>
  <si>
    <t>1 09 00000 00 0000 000</t>
  </si>
  <si>
    <t>1 12 00000 00 0000 000</t>
  </si>
  <si>
    <t>1 12 01000 01 0000 120</t>
  </si>
  <si>
    <t>1 13 00000 00 0000 000</t>
  </si>
  <si>
    <t>1 16 00000 00 0000 000</t>
  </si>
  <si>
    <t>1 16 03030 01 0000 140</t>
  </si>
  <si>
    <t>1 16 06000 01 0000 140</t>
  </si>
  <si>
    <t>2 00 00000 00 0000 000</t>
  </si>
  <si>
    <t>2 02 00000 00 0000 000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</si>
  <si>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</si>
  <si>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</si>
  <si>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</si>
  <si>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</si>
  <si>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Госпошлина по делам,рассматриваемым в судах общей юрисдикции,мировыми судьями(за исключением госпошлины по делам,рассматриваемым Верховным Судом РФ)</t>
  </si>
  <si>
    <t>Задолженность и перерасчеты по отмененным налогам,сборам и иным обязательным платежам</t>
  </si>
  <si>
    <t>Доходы от использования имущества,находящегося в государственной и муниципальной собственности</t>
  </si>
  <si>
    <t>Платежи за пользование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</si>
  <si>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</si>
  <si>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</si>
  <si>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Штрафы,санкции,возмещение ущерба</t>
  </si>
  <si>
    <t>БЕЗВОЗМЕЗДНЫЕ ПОСТУПЛЕНИЯ</t>
  </si>
  <si>
    <t>Безвозмездные поступления от других бюджетов бюджетной системы РФ,кроме бюджетов гос.внебюджетных фондов</t>
  </si>
  <si>
    <t>Субвенции на осуществление органами местного самоуправления гос.полномочий по исполнению функций комиссий по делам несовершеннолетних и защите их прав</t>
  </si>
  <si>
    <t>ВСЕГО ДОХОДОВ:</t>
  </si>
  <si>
    <t>РАСХОДЫ</t>
  </si>
  <si>
    <t>Национальная экономика</t>
  </si>
  <si>
    <t>0100</t>
  </si>
  <si>
    <t>0400</t>
  </si>
  <si>
    <t>0700</t>
  </si>
  <si>
    <t>0800</t>
  </si>
  <si>
    <t>0801</t>
  </si>
  <si>
    <t>0804</t>
  </si>
  <si>
    <t>Образование</t>
  </si>
  <si>
    <t xml:space="preserve">Культура </t>
  </si>
  <si>
    <t>Социальная политика</t>
  </si>
  <si>
    <t>ВСЕГО РАСХОДОВ:</t>
  </si>
  <si>
    <t>Источники внутренного финансирования бюджета</t>
  </si>
  <si>
    <t>КБК</t>
  </si>
  <si>
    <t>Наименование КБК</t>
  </si>
  <si>
    <t>% исполнения к годовому плану</t>
  </si>
  <si>
    <t>1 00 00000 00 0000 000</t>
  </si>
  <si>
    <t>1 01 00000 00 0000 000</t>
  </si>
  <si>
    <t>ДОХОДЫ</t>
  </si>
  <si>
    <t>Налоги на прибыль,доходы</t>
  </si>
  <si>
    <t>Исполнение бюджета Самойловского муниципального района</t>
  </si>
  <si>
    <t xml:space="preserve"> 1 11 00000 00 0000 000</t>
  </si>
  <si>
    <t>1 11 05035 05 0000 120</t>
  </si>
  <si>
    <t>1 16 03010 01 0000 140</t>
  </si>
  <si>
    <t>1 16 25050 01 0000 140</t>
  </si>
  <si>
    <t>ИСТОЧНИКИ ФИНАНСИРОВАНИЯ ДЕФИЦИТА БЮДЖЕТОВ</t>
  </si>
  <si>
    <t>1 16 90050 05 0000 140</t>
  </si>
  <si>
    <t>Прочие поступления от денежных взысканий(штрафов)и иных сумм в возмещение ущерба,зачисляемые в бюджеты муниципальных районов</t>
  </si>
  <si>
    <t>1 01 02020 01 0000 110</t>
  </si>
  <si>
    <t>1 16 25030 01 0000 140</t>
  </si>
  <si>
    <t xml:space="preserve">денежные взыскания (штрафы) за нарушения законодательства об экологической экспертизе </t>
  </si>
  <si>
    <t>Доходы от сдачи в аренду имущества,находящегося в оперативном управлении органов  государственной власти ,органов местного самоуправления ,государственных внебюджетных фондов и созданных ими учреждений и в хозяйственном ведении федеральных государственных предприятий</t>
  </si>
  <si>
    <t>Денежные взыскания(штрафы) за нарушения законодательства о налогах и сборах,предусмотренные ст.116,117,118 п.п.1 и 2 ст.120,си.125,126,128,129,1291,132,134,135,1351,Налогового кодекса РФ</t>
  </si>
  <si>
    <t>1 17 00000 00 0000 000</t>
  </si>
  <si>
    <t>Прочие неналоговые доходы</t>
  </si>
  <si>
    <t>1 17 05050 05 0000 180</t>
  </si>
  <si>
    <t xml:space="preserve">1 17 05000 00 0000 180 </t>
  </si>
  <si>
    <t>прочие неналоговые доходы</t>
  </si>
  <si>
    <t>прочие неналоговые доходы бюджетов муниципальных районов</t>
  </si>
  <si>
    <t>Зарплата и начисления на зарплату 211 213 ст)</t>
  </si>
  <si>
    <t>зарплата и начисление на зарплату 211,213 ст</t>
  </si>
  <si>
    <t>1 17 01050 05 0000 180</t>
  </si>
  <si>
    <t xml:space="preserve">Невыясненные поступления,зачисляемые в бюджеты муниципальных районов </t>
  </si>
  <si>
    <t>1 14 00000 00 0000 000</t>
  </si>
  <si>
    <t>Доходы от продажи материальных и нематериальных активов</t>
  </si>
  <si>
    <t>Доходы от реализации имущества находящегося в собственности муниципальных районнов</t>
  </si>
  <si>
    <t>1004</t>
  </si>
  <si>
    <t>03 01 00 00 05 0000 710</t>
  </si>
  <si>
    <t>Прочие источники внутреннего финансирования дефицитов бюджетов муниципальных районов</t>
  </si>
  <si>
    <t xml:space="preserve">Денежные взыскания (штрафы) за нарушения законодательства о применении контрольно-кассовой техники при осушествлении наличных денежных расчетов и (или) с использованием платежных карт  </t>
  </si>
  <si>
    <t>Денежные взыскание (штрафы) за нарушение законодательства в области охраны окружающей среды</t>
  </si>
  <si>
    <t>Денежные взыскания(штрафы) за нарушение законодательства об охране и использовании животного мира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</si>
  <si>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аренды, указанных участков  </t>
  </si>
  <si>
    <t>Субвенции бюджетам муниципальных районов области на предоставлению гражданам субсидий на оплату жилого помещения и коммунальных услуг</t>
  </si>
  <si>
    <t>Субвенции бюджетам муниципальных районов области на осуществление органами местного самоуправления государственных полномочий по организациии предоставлении гражданам субсидий на оплату жилого помещения и коммунальных услуг</t>
  </si>
  <si>
    <t>0412</t>
  </si>
  <si>
    <t>Периодическая печать и издательства</t>
  </si>
  <si>
    <t>1001</t>
  </si>
  <si>
    <t>Пенсионное обеспечение</t>
  </si>
  <si>
    <t>01 05 02 01 05 0000 510</t>
  </si>
  <si>
    <t>01 05 02 01 05 0000 610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</si>
  <si>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</si>
  <si>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</si>
  <si>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</si>
  <si>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Денежные взыскания(штрафы) за административные правонарушения в области налогов и сборов,предусмотренных Кодексом РФ об административных правонарушениях</t>
  </si>
  <si>
    <t>Государственная пошлина по делам рассматриваемым в судах общей юрисдикции, мировыми судьями (за исключением Верховного Суда Российской Федерации)</t>
  </si>
  <si>
    <t xml:space="preserve">1 16 08000 01 0000 140 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</si>
  <si>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 , алкогольной, спиртосодержащей и табачной продукции </t>
  </si>
  <si>
    <t xml:space="preserve">Субвенция бюджетам муниципальных районов на организацию предоставления компенсации части родительской платы за содержание ребенка в муниципальных образовательных учреждениях, реализ.основных общеобразовательных программ дошкольного образования </t>
  </si>
  <si>
    <t>Субвенции бюджетам муниципальных районов области на осуществление органами местного самоуправления отдельных государственных полномочий по организации и осуществлению деятельности по опеки попечительству в отношении несовершеннолетних граждан</t>
  </si>
  <si>
    <t>Субвенции бюджетам муниципальных районов области на осуществление органами местного самоуправления отдельных государственных полномочий по организации и осуществлению деятельности по опеки попечительству в отношении совершеннолетних граждан</t>
  </si>
  <si>
    <t>Субвенции бюджетам муниципальных районов на составление (изменение и дополнение)списков кандидатов в присяжные заседатели федеральных судов общей юрисдикции в Российской Федерации</t>
  </si>
  <si>
    <t>1 11 07015 05 0000 120</t>
  </si>
  <si>
    <t xml:space="preserve">Доходы от перечисления части прибыли,остающейся после уплаты налогов </t>
  </si>
  <si>
    <t xml:space="preserve">Субвенции бюджетам муниципальных районов области на исполнение государственных полномочий по расчету и предоставлению дотаций поселениям  </t>
  </si>
  <si>
    <t>1100</t>
  </si>
  <si>
    <t>Общегосударственные вопросы</t>
  </si>
  <si>
    <t>1 01 02010 01 0000 110</t>
  </si>
  <si>
    <t>Субсенции бюджетам муниципальных районов области на осуществление органами местного самоуправления отдельных государственных полномочий по образованию и обеспечению деятельности административных комиссий</t>
  </si>
  <si>
    <t>Дотации бюджетам муниципальных районов на поддержку мер по обеспечению сбалансированности бюджетов</t>
  </si>
  <si>
    <t>1 01 02030 01 0000 110</t>
  </si>
  <si>
    <t>Налог на доходы физических лиц с доходов,полученных физическими лицами, не являющимися налоговыми резидентами Российской Федерации</t>
  </si>
  <si>
    <t>Субвенции бюджетам муниципальных районов области на оуществление органами местного самоуправления отдельных государственных полномочий по государственной ожране труда</t>
  </si>
  <si>
    <t>Субвенции бюджетам муниципальных районов  на компенсации части родительской платы за содержание ребенка  в муниципальных образовательных учреждениях ,реализующих  основную общеобразовательную программу дошкольного образования за счт средств областного бюджета</t>
  </si>
  <si>
    <t>Охрана семьи и детства</t>
  </si>
  <si>
    <t>Другие вопросы в области  национальной экономики (отдел сельского хозяйства)</t>
  </si>
  <si>
    <t>Физическая культура и спорт</t>
  </si>
  <si>
    <t>Иные межбюджетные трансферты</t>
  </si>
  <si>
    <t>1 16 33050 05 0000 140</t>
  </si>
  <si>
    <t xml:space="preserve">Денежные взыскания(штрафы) за нарушение  законодательства о размещении заказов на поставку товаров,выполнение работ, оказание услуг для нуждмуниципальных районов </t>
  </si>
  <si>
    <t>Культура и кинематография</t>
  </si>
  <si>
    <t>1400</t>
  </si>
  <si>
    <t>1101</t>
  </si>
  <si>
    <t xml:space="preserve">Физическая культура </t>
  </si>
  <si>
    <t>1200</t>
  </si>
  <si>
    <t>Средства массовой информации</t>
  </si>
  <si>
    <t>1202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</si>
  <si>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</si>
  <si>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</si>
  <si>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</si>
  <si>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</si>
  <si>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Другие вопросы в области культуры, кинематографии</t>
  </si>
  <si>
    <t>Возврат остатков субсидий, субвенций и иных межбюджетных трансфертов, имеющих целевое назначение прошлых лет из бюджетов муниципальных районов</t>
  </si>
  <si>
    <t>Социальное обеспечение населения (предоставление субсидий  гражданам на оплату коммунальных услуг)</t>
  </si>
  <si>
    <t>0300</t>
  </si>
  <si>
    <t>Национальная безопасность и правоохранительная деятельность</t>
  </si>
  <si>
    <t>Другие вопросы в области национальной экономики (мероприятия по землеустройству и землепользованию)</t>
  </si>
  <si>
    <t>Налог на доходы физических лиц с доходов,источником которых является налоговый агент,за исключением доходов в отношении которых исчисление  и уплата налога осуществляется в соответствии со статьями 227, 227.1,и 228 Налогового кодекса Российской Федерации</t>
  </si>
  <si>
    <t>Налог на доходы физических лиц с доходов, полученных от осуществления деятельности физ.лицами,зарегистрированными в качестве индивидуальных предп.,учредивших адвокатские кабинеты и др.лиц, занимающихся частной практикой в соответ. Со ст 227 Нал.код.РФ</t>
  </si>
  <si>
    <t>1 14 02053 05 0000 410</t>
  </si>
  <si>
    <t>Субвенции бюджетам муниципальных районов области на осуществление органами местного самоуправления государственных полномочий по предоставлению питания отдельным категориям обучающихся в муниципальных общеобразовательных учреждениях</t>
  </si>
  <si>
    <t>Субвенции бюджетам муниципальных районов области на осуществление органами местного самоуправления государственных полномочий по частичному финансированию расходов на содержание детей дошкольного возраста в муниципальных образовательных учреждениях, реализующих общеобразовательную программу дошкольного образования</t>
  </si>
  <si>
    <t>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отдельным категориям обучающихся в муниципальных общеобразовательных учреждениях и частичногосодержания детей дошкольного возраста в образовательных учреждениях реализующих основную общеобразовательную программу дошкольного образования</t>
  </si>
  <si>
    <t>0409</t>
  </si>
  <si>
    <t>Дорожное хозяйство</t>
  </si>
  <si>
    <t>1 16 43000 01 0000 140</t>
  </si>
  <si>
    <t xml:space="preserve">Денежные взыскания(штрафы)за нарушение законодательства Российской Федерации об  административных правонарушения </t>
  </si>
  <si>
    <t xml:space="preserve">Налог на доходы физ.лиц в виде фиксированных авансовых платежей с доходов полученных физическими лицами являющиеся иностранными гражданами осуществляющие трудовую деятельность по найму у физических лиц на основании патента в соответствии со ст227 Налогового кодекса РФ </t>
  </si>
  <si>
    <t>зарплата и начисления на зарплату (направление 651,654)</t>
  </si>
  <si>
    <t>Зарплата и начисления на зарплату 211,213ст. (направление 651,654)</t>
  </si>
  <si>
    <t>Зарплата и начисления на зарплату 211,213ст.(направления 651, 654)</t>
  </si>
  <si>
    <t>Субвенции бюджетам муниципальных районов на финансовое обеспечение образовательной деятельности муниципальных общеобразовательных организаций</t>
  </si>
  <si>
    <t>Субвенции бюджетам муниципальных районов области на финансовое обеспечение образовательной деятельности муниципальных дошкольных образовательных организаций</t>
  </si>
  <si>
    <t>1 16 28000 01 0000 140</t>
  </si>
  <si>
    <t>Денежные взыскания (штрафы) за нарушение законодательства в области обеспечения санитарно-зпидемиологического благополучия человека  и законодательства в сфере защиты потребителей</t>
  </si>
  <si>
    <t>1 03 00000 00 0000 000</t>
  </si>
  <si>
    <t>НАЛОГИ НА ТОВАРЫ (РАБОТЫ, УСЛУГИ), РЕАЛИЗУЕМЫЕ НА ТЕРРИТОРИИ РОССИЙСКОЙ ФЕДЕРАЦИИ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</si>
  <si>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</si>
  <si>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 моторное масло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</si>
  <si>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</si>
  <si>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1 03 02230 01 0000 110</t>
  </si>
  <si>
    <t>1 03 02240 01 0000 110</t>
  </si>
  <si>
    <t>1 03 02250 01 0000 110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</si>
  <si>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</t>
  </si>
  <si>
    <t>1 03 02260 01 0000 110</t>
  </si>
  <si>
    <t>1 11 05000 00 0000 120</t>
  </si>
  <si>
    <t>Субсидии бюджетам муниципальных районов области на капитальный ремонт, ремонт и содержание автомобильных дорог общего пользования местного значения за счет средств областного дорожного фонда</t>
  </si>
  <si>
    <t xml:space="preserve">Субсидия бюджетам муниципальных районов области на проведение мероприятий по отлову и содержанию безнадзорных животных  </t>
  </si>
  <si>
    <t xml:space="preserve">Субсидия бюджетам муниципальных районов областина 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  </t>
  </si>
  <si>
    <t>0405</t>
  </si>
  <si>
    <t>Сельское хозяйство и рыболовство</t>
  </si>
  <si>
    <t>1003</t>
  </si>
  <si>
    <t>Возмещение расходов на оплату жилого помещения и коммунальных услуг медицинским и фармацевтическим работникам организаций здравоохранения Самойловского муниципального района Саратовской области, являющихся до 01.01.2013 года муниципальными учреждениями</t>
  </si>
  <si>
    <t>Начальник финансового управления                                            О.А.Щербакова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</si>
  <si>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</si>
  <si>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</si>
  <si>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2 02 15001 05 0002 151</t>
  </si>
  <si>
    <t>2 02 15003 05 0000 151</t>
  </si>
  <si>
    <t>2 02 30024 05 0001 151</t>
  </si>
  <si>
    <t>2 02 30024 05 0016 151</t>
  </si>
  <si>
    <t>2 02 30024 05 0010 151</t>
  </si>
  <si>
    <t>2 02 30024 05 0007 151</t>
  </si>
  <si>
    <t>2 02 30024 05 0003 151</t>
  </si>
  <si>
    <t>2 18 60010 05 0000 151</t>
  </si>
  <si>
    <t>Доходы бюджетов муниципальных районов от возврата прочих остатков субсидий, субвенций и иных межбюджетных трансфертов имеющих целевое назначение прошлых лет из бюджетов поселений</t>
  </si>
  <si>
    <t>2 19 60010 05 0000 151</t>
  </si>
  <si>
    <t>2 02 30024 05 0040 151</t>
  </si>
  <si>
    <t>2 02 30024 05 0039 151</t>
  </si>
  <si>
    <t>межбюджетные трансферты, передаваемые бюджетам муниципальных районов из бюджетов поселений на осуществление администрацией полномочий по формированию учету исполнению бюджета в соответствии с заключенными соглашениями</t>
  </si>
  <si>
    <t>2 02 40014 05 0011 151</t>
  </si>
  <si>
    <t>2 02 40014 05 0015 151</t>
  </si>
  <si>
    <t>межбюджетные трансферты, передаваемые бюджетам муниципальных районов из бюджетов поселений на осуществление финуправлением полномочий по формированию учету исполнению бюджета в соответствии с заключенными соглашениями</t>
  </si>
  <si>
    <t xml:space="preserve">2 02 30024 05 0029 151 </t>
  </si>
  <si>
    <t xml:space="preserve">2 02 30024 05 0028 151 </t>
  </si>
  <si>
    <t xml:space="preserve">2 02 30024 05 0027 151 </t>
  </si>
  <si>
    <t>2 02 30024 05 0012 151</t>
  </si>
  <si>
    <t>2 02 30024 05 0008 151</t>
  </si>
  <si>
    <t>2 02 30024 05 0037 151</t>
  </si>
  <si>
    <t>2 02 30024 05 0015 151</t>
  </si>
  <si>
    <t>2 02 30024 05 0014 151</t>
  </si>
  <si>
    <t>2 02 30024 05 0011 151</t>
  </si>
  <si>
    <t>2 02 30024 05 0009 151</t>
  </si>
  <si>
    <t>2 02 29999 05 0063 151</t>
  </si>
  <si>
    <t>2 02 29999 05 0069 151</t>
  </si>
  <si>
    <t>2 02 25558 05 0000 151</t>
  </si>
  <si>
    <t>Субсидии бюджетам муниципальных районов области на выравнивание возможностей местных бюджетов по обеспечению повышения оплаты труда отдельным категориям работников бюджетной сферы</t>
  </si>
  <si>
    <t>Субсидии бюджетам муниципальных районов  на обеспечение развит</t>
  </si>
  <si>
    <t>1 11 09045 05 0000 120</t>
  </si>
  <si>
    <t>Прочие поступления от использования имущества находящегося в собственности муниципальных районов</t>
  </si>
  <si>
    <t>2 02 25519 05 0000 151</t>
  </si>
  <si>
    <t>Субсидии бюджетам муниципальных районов на поддержку  отрасли культуры</t>
  </si>
  <si>
    <t>2 02 35120 05 0000 151</t>
  </si>
  <si>
    <t>1 16 25060 01 0000 140</t>
  </si>
  <si>
    <t>1 14 06013 05 0000 430</t>
  </si>
  <si>
    <t xml:space="preserve"> 2    02     29999    05   0074       151</t>
  </si>
  <si>
    <t xml:space="preserve">Субсидии бюджетам муниципальных районов области нареализацию расходных обязательств, возникающих при выполнении полномочий по решению вопросов местного значения </t>
  </si>
  <si>
    <t>ПРИЛОЖЕНИЕ №1</t>
  </si>
  <si>
    <t>% роста 2018 к 2017</t>
  </si>
  <si>
    <t>2 02 25097 05 0000 151</t>
  </si>
  <si>
    <t>Субсидии бюджетам муниципальных районов на создание в общеобразовательных организацияхрасположенных в сельской местности условий для занятия физической культурой и спортом</t>
  </si>
  <si>
    <t>2 02 29999 05 0075 151</t>
  </si>
  <si>
    <t>Пособия, компенсации, меры социальной поддержки по публичным нормативным обязательствам</t>
  </si>
  <si>
    <t xml:space="preserve"> 2        02     25497    05      0000    151</t>
  </si>
  <si>
    <t>Субсидии бюджетам муниципальных районов на реализацию мероприятий по обеспечению жильем молодых семей</t>
  </si>
  <si>
    <t>2 02 49999 05 0013 151</t>
  </si>
  <si>
    <t xml:space="preserve">Межбюджетные трансферты передаваемые бюджетам муниципальных районов в целях обеспечения надлежащего осуществления полномочий по решению вопросов местного значения </t>
  </si>
  <si>
    <t>2 02 49999 05 0015 151</t>
  </si>
  <si>
    <t>межбюджетные трансферты, передаваемые бюджетам муниципальных районов обдастии в целях поддержки районных печатных средств массовой информации</t>
  </si>
  <si>
    <t>Дотации бюджетам муниципальных районов на выравнивание  бюджетной обеспеченности муниципальных районов</t>
  </si>
  <si>
    <t>субсидии бюджетам муниципальных районов области на обеспечение повышения оплаты труда некоторых  категориям работников муниципальных учреждений</t>
  </si>
  <si>
    <t>Уточненный план БА на 2018 год</t>
  </si>
  <si>
    <t>Уточненный план ЛБО на  2018г.</t>
  </si>
  <si>
    <t>Межбюджетные трансферты, передаваемые бюджетам муниципальных районов области стимулирующего (поощрительного) характера</t>
  </si>
  <si>
    <t>2 02 49999 05 0017 151</t>
  </si>
  <si>
    <t>2 02 29999 05 0076 151</t>
  </si>
  <si>
    <t xml:space="preserve">Субсидии бюджетам муниципальных районов области на приобретение дорожно-эксплуатационной техники,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дорожного фонда </t>
  </si>
  <si>
    <t>на 01.10.2018 г.</t>
  </si>
  <si>
    <t>Исполнено на 01.10.2018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</si>
</sst>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Courier New Cyr"/>
      <family val="3"/>
      <charset val="204"/>
    </font>
    <font>
      <sz val="10"/>
      <name val="Courier New Cyr"/>
      <family val="3"/>
      <charset val="204"/>
    </font>
    <font>
      <sz val="12"/>
      <name val="Courier New Cyr"/>
      <family val="3"/>
      <charset val="204"/>
    </font>
    <font>
      <sz val="12"/>
      <name val="Arial Cyr"/>
      <charset val="204"/>
    </font>
    <font>
      <sz val="11"/>
      <name val="Arial Cyr"/>
      <charset val="204"/>
    </font>
    <font>
      <sz val="10"/>
      <name val="Courier New Cyr"/>
      <charset val="204"/>
    </font>
    <font>
      <sz val="10"/>
      <name val="Arial Cyr"/>
      <charset val="204"/>
    </font>
    <font>
      <b/>
      <sz val="11"/>
      <name val="Courier New Cyr"/>
      <family val="3"/>
      <charset val="204"/>
    </font>
    <font>
      <sz val="11"/>
      <name val="Courier New Cyr"/>
      <family val="3"/>
      <charset val="204"/>
    </font>
    <font>
      <sz val="11"/>
      <name val="Times New Roman"/>
      <family val="1"/>
      <charset val="204"/>
    </font>
    <font>
      <b/>
      <sz val="11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Courier New Cyr"/>
      <charset val="204"/>
    </font>
    <font>
      <sz val="10"/>
      <name val="Courier New"/>
      <family val="3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wrapText="1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5" fillId="0" borderId="0" xfId="0" applyFont="1"/>
    <xf numFmtId="0" fontId="4" fillId="0" borderId="1" xfId="0" applyFont="1" applyBorder="1"/>
    <xf numFmtId="0" fontId="4" fillId="0" borderId="2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3" fontId="4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164" fontId="8" fillId="3" borderId="2" xfId="0" applyNumberFormat="1" applyFont="1" applyFill="1" applyBorder="1" applyAlignment="1">
      <alignment horizontal="center"/>
    </xf>
    <xf numFmtId="49" fontId="9" fillId="0" borderId="2" xfId="0" applyNumberFormat="1" applyFont="1" applyBorder="1" applyAlignment="1">
      <alignment wrapText="1"/>
    </xf>
    <xf numFmtId="0" fontId="7" fillId="0" borderId="0" xfId="0" applyFont="1"/>
    <xf numFmtId="0" fontId="6" fillId="0" borderId="0" xfId="0" applyFont="1"/>
    <xf numFmtId="0" fontId="8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4" borderId="2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0" fontId="10" fillId="0" borderId="0" xfId="0" applyFont="1"/>
    <xf numFmtId="49" fontId="8" fillId="0" borderId="0" xfId="0" applyNumberFormat="1" applyFont="1"/>
    <xf numFmtId="164" fontId="16" fillId="3" borderId="2" xfId="0" applyNumberFormat="1" applyFont="1" applyFill="1" applyBorder="1" applyAlignment="1">
      <alignment horizontal="center"/>
    </xf>
    <xf numFmtId="0" fontId="16" fillId="0" borderId="0" xfId="0" applyFont="1"/>
    <xf numFmtId="0" fontId="12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2" fontId="8" fillId="0" borderId="0" xfId="0" applyNumberFormat="1" applyFont="1"/>
    <xf numFmtId="2" fontId="3" fillId="0" borderId="1" xfId="0" applyNumberFormat="1" applyFont="1" applyBorder="1" applyAlignment="1">
      <alignment horizontal="center" vertical="center" wrapText="1"/>
    </xf>
    <xf numFmtId="2" fontId="7" fillId="0" borderId="0" xfId="0" applyNumberFormat="1" applyFont="1"/>
    <xf numFmtId="2" fontId="0" fillId="0" borderId="0" xfId="0" applyNumberFormat="1"/>
    <xf numFmtId="49" fontId="17" fillId="0" borderId="2" xfId="0" applyNumberFormat="1" applyFont="1" applyBorder="1" applyAlignment="1">
      <alignment horizontal="center" vertical="center"/>
    </xf>
    <xf numFmtId="4" fontId="15" fillId="0" borderId="1" xfId="0" applyNumberFormat="1" applyFont="1" applyBorder="1" applyAlignment="1">
      <alignment horizontal="right"/>
    </xf>
    <xf numFmtId="4" fontId="13" fillId="2" borderId="1" xfId="0" applyNumberFormat="1" applyFont="1" applyFill="1" applyBorder="1" applyAlignment="1" applyProtection="1">
      <alignment horizontal="right" vertical="center" wrapText="1"/>
    </xf>
    <xf numFmtId="4" fontId="15" fillId="2" borderId="1" xfId="0" applyNumberFormat="1" applyFont="1" applyFill="1" applyBorder="1" applyAlignment="1">
      <alignment horizontal="right"/>
    </xf>
    <xf numFmtId="4" fontId="15" fillId="0" borderId="2" xfId="0" applyNumberFormat="1" applyFont="1" applyBorder="1" applyAlignment="1">
      <alignment horizontal="right"/>
    </xf>
    <xf numFmtId="4" fontId="13" fillId="0" borderId="1" xfId="0" applyNumberFormat="1" applyFont="1" applyBorder="1" applyAlignment="1">
      <alignment horizontal="right"/>
    </xf>
    <xf numFmtId="4" fontId="15" fillId="0" borderId="1" xfId="1" applyNumberFormat="1" applyFont="1" applyBorder="1" applyAlignment="1">
      <alignment horizontal="right"/>
    </xf>
    <xf numFmtId="4" fontId="15" fillId="0" borderId="1" xfId="0" applyNumberFormat="1" applyFont="1" applyFill="1" applyBorder="1" applyAlignment="1">
      <alignment horizontal="right"/>
    </xf>
    <xf numFmtId="4" fontId="15" fillId="4" borderId="1" xfId="0" applyNumberFormat="1" applyFont="1" applyFill="1" applyBorder="1" applyAlignment="1">
      <alignment horizontal="right"/>
    </xf>
    <xf numFmtId="4" fontId="15" fillId="4" borderId="1" xfId="0" applyNumberFormat="1" applyFont="1" applyFill="1" applyBorder="1" applyAlignment="1" applyProtection="1">
      <alignment horizontal="right"/>
    </xf>
    <xf numFmtId="164" fontId="16" fillId="5" borderId="2" xfId="0" applyNumberFormat="1" applyFont="1" applyFill="1" applyBorder="1" applyAlignment="1">
      <alignment horizontal="center"/>
    </xf>
    <xf numFmtId="0" fontId="18" fillId="0" borderId="1" xfId="0" applyFont="1" applyBorder="1"/>
    <xf numFmtId="164" fontId="0" fillId="3" borderId="2" xfId="0" applyNumberFormat="1" applyFill="1" applyBorder="1" applyAlignment="1">
      <alignment horizontal="center"/>
    </xf>
    <xf numFmtId="0" fontId="19" fillId="0" borderId="5" xfId="0" applyFont="1" applyBorder="1" applyAlignment="1">
      <alignment horizontal="center" vertical="top" wrapText="1"/>
    </xf>
    <xf numFmtId="0" fontId="19" fillId="0" borderId="6" xfId="0" applyFont="1" applyBorder="1" applyAlignment="1">
      <alignment horizontal="justify" vertical="top" wrapText="1"/>
    </xf>
    <xf numFmtId="0" fontId="15" fillId="0" borderId="7" xfId="0" applyFont="1" applyBorder="1" applyAlignment="1">
      <alignment horizontal="justify" vertical="top" wrapText="1"/>
    </xf>
    <xf numFmtId="0" fontId="15" fillId="0" borderId="8" xfId="0" applyFont="1" applyBorder="1" applyAlignment="1">
      <alignment horizontal="justify" vertical="top" wrapText="1"/>
    </xf>
    <xf numFmtId="0" fontId="15" fillId="0" borderId="5" xfId="0" applyFont="1" applyBorder="1" applyAlignment="1">
      <alignment horizontal="justify" vertical="top" wrapText="1"/>
    </xf>
    <xf numFmtId="0" fontId="15" fillId="0" borderId="6" xfId="0" applyFont="1" applyBorder="1" applyAlignment="1">
      <alignment horizontal="justify" vertical="top" wrapText="1"/>
    </xf>
    <xf numFmtId="0" fontId="5" fillId="0" borderId="1" xfId="0" applyNumberFormat="1" applyFont="1" applyBorder="1" applyAlignment="1">
      <alignment wrapText="1"/>
    </xf>
    <xf numFmtId="0" fontId="15" fillId="0" borderId="6" xfId="0" applyFont="1" applyBorder="1" applyAlignment="1">
      <alignment horizontal="justify" wrapText="1"/>
    </xf>
    <xf numFmtId="0" fontId="15" fillId="0" borderId="5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justify" wrapText="1"/>
    </xf>
    <xf numFmtId="0" fontId="15" fillId="0" borderId="0" xfId="0" applyNumberFormat="1" applyFont="1"/>
    <xf numFmtId="49" fontId="14" fillId="0" borderId="0" xfId="0" applyNumberFormat="1" applyFont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Alignment="1"/>
    <xf numFmtId="0" fontId="8" fillId="0" borderId="0" xfId="0" applyFont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 macro="" textlink="">
      <xdr:nvSpPr>
        <xdr:cNvPr id="1756" name="Line 1"/>
        <xdr:cNvSpPr>
          <a:spLocks noChangeShapeType="1"/>
        </xdr:cNvSpPr>
      </xdr:nvSpPr>
      <xdr:spPr bwMode="auto">
        <a:xfrm>
          <a:off x="0" y="13258800"/>
          <a:ext cx="10353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1"/>
  <sheetViews>
    <sheetView tabSelected="1" topLeftCell="A81" workbookViewId="0">
      <selection activeCell="G91" sqref="G91"/>
    </sheetView>
  </sheetViews>
  <sheetFormatPr defaultRowHeight="12.75" x14ac:dyDescent="0.2"/>
  <cols>
    <col min="1" max="1" width="27.7109375" style="34" customWidth="1"/>
    <col min="2" max="2" width="56.7109375" customWidth="1"/>
    <col min="3" max="3" width="17" customWidth="1"/>
    <col min="4" max="4" width="15" customWidth="1"/>
    <col min="5" max="5" width="14.7109375" style="45" customWidth="1"/>
    <col min="6" max="6" width="12.7109375" customWidth="1"/>
    <col min="7" max="7" width="11.42578125" customWidth="1"/>
  </cols>
  <sheetData>
    <row r="1" spans="1:7" s="24" customFormat="1" ht="25.9" customHeight="1" x14ac:dyDescent="0.2">
      <c r="A1" s="25"/>
      <c r="B1" s="35"/>
      <c r="E1" s="42"/>
      <c r="F1" s="78" t="s">
        <v>216</v>
      </c>
      <c r="G1" s="78"/>
    </row>
    <row r="2" spans="1:7" s="24" customFormat="1" ht="1.1499999999999999" customHeight="1" x14ac:dyDescent="0.2">
      <c r="A2" s="25"/>
      <c r="B2" s="35"/>
      <c r="E2" s="42"/>
    </row>
    <row r="3" spans="1:7" s="24" customFormat="1" ht="15" x14ac:dyDescent="0.2">
      <c r="A3" s="25"/>
      <c r="B3" s="72" t="s">
        <v>50</v>
      </c>
      <c r="C3" s="72"/>
      <c r="D3" s="72"/>
      <c r="E3" s="72"/>
    </row>
    <row r="4" spans="1:7" s="24" customFormat="1" ht="14.25" customHeight="1" x14ac:dyDescent="0.2">
      <c r="A4" s="25"/>
      <c r="B4" s="73" t="s">
        <v>236</v>
      </c>
      <c r="C4" s="74"/>
      <c r="D4" s="74"/>
      <c r="E4" s="74"/>
    </row>
    <row r="5" spans="1:7" s="24" customFormat="1" ht="57" customHeight="1" x14ac:dyDescent="0.2">
      <c r="A5" s="26" t="s">
        <v>43</v>
      </c>
      <c r="B5" s="1" t="s">
        <v>44</v>
      </c>
      <c r="C5" s="2" t="s">
        <v>230</v>
      </c>
      <c r="D5" s="1" t="s">
        <v>231</v>
      </c>
      <c r="E5" s="43" t="s">
        <v>237</v>
      </c>
      <c r="F5" s="2" t="s">
        <v>45</v>
      </c>
      <c r="G5" s="2" t="s">
        <v>217</v>
      </c>
    </row>
    <row r="6" spans="1:7" s="24" customFormat="1" ht="18.75" customHeight="1" x14ac:dyDescent="0.2">
      <c r="A6" s="15" t="s">
        <v>46</v>
      </c>
      <c r="B6" s="16" t="s">
        <v>48</v>
      </c>
      <c r="C6" s="48">
        <f>C7+C17+C21+C24+C25+C30+C32+C36+C48+C33+C12</f>
        <v>75362500</v>
      </c>
      <c r="D6" s="48">
        <f>D7+D17+D21+D24+D25+D30+D32+D36+D48+D33+D12</f>
        <v>59256378</v>
      </c>
      <c r="E6" s="48">
        <f>E7+E17+E21+E24+E25+E30+E32+E36+E48+E33+E12+E51</f>
        <v>56648040.690000013</v>
      </c>
      <c r="F6" s="20">
        <f>(E6*100)/C6</f>
        <v>75.167411763144813</v>
      </c>
      <c r="G6" s="20">
        <v>107.4</v>
      </c>
    </row>
    <row r="7" spans="1:7" s="37" customFormat="1" ht="17.25" customHeight="1" x14ac:dyDescent="0.25">
      <c r="A7" s="11" t="s">
        <v>47</v>
      </c>
      <c r="B7" s="57" t="s">
        <v>49</v>
      </c>
      <c r="C7" s="49">
        <f>C11+C10+C8+C9</f>
        <v>24940000</v>
      </c>
      <c r="D7" s="49">
        <f>D11+D10+D8+D9</f>
        <v>19070025</v>
      </c>
      <c r="E7" s="49">
        <f>E11+E10+E8+E9</f>
        <v>17158345.240000002</v>
      </c>
      <c r="F7" s="20">
        <f t="shared" ref="F7:F62" si="0">(E7*100)/C7</f>
        <v>68.79849735364877</v>
      </c>
      <c r="G7" s="36">
        <v>105.3</v>
      </c>
    </row>
    <row r="8" spans="1:7" s="37" customFormat="1" ht="88.9" customHeight="1" x14ac:dyDescent="0.25">
      <c r="A8" s="3" t="s">
        <v>107</v>
      </c>
      <c r="B8" s="21" t="s">
        <v>137</v>
      </c>
      <c r="C8" s="50">
        <v>24744200</v>
      </c>
      <c r="D8" s="50">
        <v>18923225</v>
      </c>
      <c r="E8" s="50">
        <v>16863659.600000001</v>
      </c>
      <c r="F8" s="20">
        <f t="shared" si="0"/>
        <v>68.15196935039323</v>
      </c>
      <c r="G8" s="36">
        <v>106</v>
      </c>
    </row>
    <row r="9" spans="1:7" s="37" customFormat="1" ht="87" customHeight="1" x14ac:dyDescent="0.25">
      <c r="A9" s="3" t="s">
        <v>58</v>
      </c>
      <c r="B9" s="4" t="s">
        <v>138</v>
      </c>
      <c r="C9" s="47">
        <v>195800</v>
      </c>
      <c r="D9" s="47">
        <v>146800</v>
      </c>
      <c r="E9" s="47">
        <v>139117.03</v>
      </c>
      <c r="F9" s="20">
        <f t="shared" si="0"/>
        <v>71.050577119509697</v>
      </c>
      <c r="G9" s="36">
        <v>80.400000000000006</v>
      </c>
    </row>
    <row r="10" spans="1:7" s="37" customFormat="1" ht="56.25" customHeight="1" x14ac:dyDescent="0.25">
      <c r="A10" s="3" t="s">
        <v>110</v>
      </c>
      <c r="B10" s="4" t="s">
        <v>111</v>
      </c>
      <c r="C10" s="47"/>
      <c r="D10" s="47"/>
      <c r="E10" s="47">
        <v>61819.76</v>
      </c>
      <c r="F10" s="20"/>
      <c r="G10" s="36">
        <v>62.7</v>
      </c>
    </row>
    <row r="11" spans="1:7" s="37" customFormat="1" ht="91.15" customHeight="1" thickBot="1" x14ac:dyDescent="0.3">
      <c r="A11" s="3" t="s">
        <v>0</v>
      </c>
      <c r="B11" s="7" t="s">
        <v>147</v>
      </c>
      <c r="C11" s="47"/>
      <c r="D11" s="47"/>
      <c r="E11" s="47">
        <v>93748.85</v>
      </c>
      <c r="F11" s="20"/>
      <c r="G11" s="36">
        <v>79.2</v>
      </c>
    </row>
    <row r="12" spans="1:7" s="37" customFormat="1" ht="37.5" customHeight="1" thickBot="1" x14ac:dyDescent="0.25">
      <c r="A12" s="59" t="s">
        <v>155</v>
      </c>
      <c r="B12" s="60" t="s">
        <v>156</v>
      </c>
      <c r="C12" s="47">
        <v>19021400</v>
      </c>
      <c r="D12" s="47">
        <v>14516053</v>
      </c>
      <c r="E12" s="47">
        <v>15231428.039999999</v>
      </c>
      <c r="F12" s="20">
        <v>80.099999999999994</v>
      </c>
      <c r="G12" s="36">
        <v>115</v>
      </c>
    </row>
    <row r="13" spans="1:7" s="37" customFormat="1" ht="57.75" customHeight="1" thickBot="1" x14ac:dyDescent="0.25">
      <c r="A13" s="61" t="s">
        <v>160</v>
      </c>
      <c r="B13" s="62" t="s">
        <v>157</v>
      </c>
      <c r="C13" s="47">
        <v>6722200</v>
      </c>
      <c r="D13" s="47">
        <v>5041650</v>
      </c>
      <c r="E13" s="47">
        <v>6632984.9900000002</v>
      </c>
      <c r="F13" s="20">
        <v>98.7</v>
      </c>
      <c r="G13" s="36">
        <v>126.2</v>
      </c>
    </row>
    <row r="14" spans="1:7" s="37" customFormat="1" ht="68.25" customHeight="1" thickBot="1" x14ac:dyDescent="0.25">
      <c r="A14" s="61" t="s">
        <v>161</v>
      </c>
      <c r="B14" s="62" t="s">
        <v>158</v>
      </c>
      <c r="C14" s="47">
        <v>51600</v>
      </c>
      <c r="D14" s="47">
        <v>38700</v>
      </c>
      <c r="E14" s="47">
        <v>60162.48</v>
      </c>
      <c r="F14" s="20">
        <v>116.6</v>
      </c>
      <c r="G14" s="36">
        <v>105.9</v>
      </c>
    </row>
    <row r="15" spans="1:7" s="37" customFormat="1" ht="57" customHeight="1" thickBot="1" x14ac:dyDescent="0.25">
      <c r="A15" s="61" t="s">
        <v>162</v>
      </c>
      <c r="B15" s="62" t="s">
        <v>159</v>
      </c>
      <c r="C15" s="47">
        <v>12247200</v>
      </c>
      <c r="D15" s="47">
        <v>9435400</v>
      </c>
      <c r="E15" s="47">
        <v>10024043.810000001</v>
      </c>
      <c r="F15" s="20">
        <v>81.8</v>
      </c>
      <c r="G15" s="36">
        <v>112.1</v>
      </c>
    </row>
    <row r="16" spans="1:7" s="37" customFormat="1" ht="53.25" customHeight="1" thickBot="1" x14ac:dyDescent="0.25">
      <c r="A16" s="63" t="s">
        <v>164</v>
      </c>
      <c r="B16" s="64" t="s">
        <v>163</v>
      </c>
      <c r="C16" s="47">
        <v>400</v>
      </c>
      <c r="D16" s="47">
        <v>303</v>
      </c>
      <c r="E16" s="47">
        <v>-1485763.24</v>
      </c>
      <c r="F16" s="20"/>
      <c r="G16" s="36">
        <v>134.1</v>
      </c>
    </row>
    <row r="17" spans="1:7" s="37" customFormat="1" ht="15" x14ac:dyDescent="0.25">
      <c r="A17" s="3" t="s">
        <v>1</v>
      </c>
      <c r="B17" s="7" t="s">
        <v>15</v>
      </c>
      <c r="C17" s="47">
        <v>18518700</v>
      </c>
      <c r="D17" s="47">
        <v>15301000</v>
      </c>
      <c r="E17" s="47">
        <v>13388924.050000001</v>
      </c>
      <c r="F17" s="20">
        <f t="shared" si="0"/>
        <v>72.299481335082916</v>
      </c>
      <c r="G17" s="36">
        <v>97.7</v>
      </c>
    </row>
    <row r="18" spans="1:7" s="37" customFormat="1" ht="26.25" customHeight="1" x14ac:dyDescent="0.25">
      <c r="A18" s="3" t="s">
        <v>2</v>
      </c>
      <c r="B18" s="7" t="s">
        <v>16</v>
      </c>
      <c r="C18" s="47">
        <v>4268000</v>
      </c>
      <c r="D18" s="47">
        <v>3201000</v>
      </c>
      <c r="E18" s="47">
        <v>2489514.9900000002</v>
      </c>
      <c r="F18" s="20">
        <f t="shared" si="0"/>
        <v>58.329779522024374</v>
      </c>
      <c r="G18" s="36">
        <v>83.9</v>
      </c>
    </row>
    <row r="19" spans="1:7" s="37" customFormat="1" ht="15.75" customHeight="1" x14ac:dyDescent="0.25">
      <c r="A19" s="3" t="s">
        <v>3</v>
      </c>
      <c r="B19" s="7" t="s">
        <v>17</v>
      </c>
      <c r="C19" s="47">
        <v>14239700</v>
      </c>
      <c r="D19" s="47">
        <v>12089000</v>
      </c>
      <c r="E19" s="47">
        <v>10899409.060000001</v>
      </c>
      <c r="F19" s="20">
        <f t="shared" si="0"/>
        <v>76.54240651137313</v>
      </c>
      <c r="G19" s="36">
        <v>101.5</v>
      </c>
    </row>
    <row r="20" spans="1:7" s="37" customFormat="1" ht="39.75" customHeight="1" x14ac:dyDescent="0.25">
      <c r="A20" s="3" t="s">
        <v>174</v>
      </c>
      <c r="B20" s="7" t="s">
        <v>175</v>
      </c>
      <c r="C20" s="47">
        <v>11000</v>
      </c>
      <c r="D20" s="47">
        <v>11000</v>
      </c>
      <c r="E20" s="47"/>
      <c r="F20" s="20">
        <v>0</v>
      </c>
      <c r="G20" s="36"/>
    </row>
    <row r="21" spans="1:7" s="37" customFormat="1" ht="15" x14ac:dyDescent="0.25">
      <c r="A21" s="3" t="s">
        <v>4</v>
      </c>
      <c r="B21" s="4" t="s">
        <v>18</v>
      </c>
      <c r="C21" s="47">
        <v>800000</v>
      </c>
      <c r="D21" s="47">
        <v>600000</v>
      </c>
      <c r="E21" s="47">
        <v>720791.64</v>
      </c>
      <c r="F21" s="20">
        <f t="shared" si="0"/>
        <v>90.098955000000004</v>
      </c>
      <c r="G21" s="36">
        <v>107.7</v>
      </c>
    </row>
    <row r="22" spans="1:7" s="37" customFormat="1" ht="55.5" hidden="1" customHeight="1" x14ac:dyDescent="0.25">
      <c r="A22" s="3" t="s">
        <v>5</v>
      </c>
      <c r="B22" s="4" t="s">
        <v>19</v>
      </c>
      <c r="C22" s="47"/>
      <c r="D22" s="47"/>
      <c r="E22" s="47"/>
      <c r="F22" s="20" t="e">
        <f t="shared" si="0"/>
        <v>#DIV/0!</v>
      </c>
      <c r="G22" s="36"/>
    </row>
    <row r="23" spans="1:7" s="37" customFormat="1" ht="42" customHeight="1" x14ac:dyDescent="0.25">
      <c r="A23" s="3" t="s">
        <v>5</v>
      </c>
      <c r="B23" s="4" t="s">
        <v>95</v>
      </c>
      <c r="C23" s="47">
        <v>800000</v>
      </c>
      <c r="D23" s="47">
        <v>600000</v>
      </c>
      <c r="E23" s="47">
        <v>720791.64</v>
      </c>
      <c r="F23" s="20">
        <f t="shared" si="0"/>
        <v>90.098955000000004</v>
      </c>
      <c r="G23" s="36">
        <v>107.7</v>
      </c>
    </row>
    <row r="24" spans="1:7" s="37" customFormat="1" ht="32.25" customHeight="1" x14ac:dyDescent="0.25">
      <c r="A24" s="5" t="s">
        <v>6</v>
      </c>
      <c r="B24" s="4" t="s">
        <v>20</v>
      </c>
      <c r="C24" s="47"/>
      <c r="D24" s="47"/>
      <c r="E24" s="47"/>
      <c r="F24" s="20"/>
      <c r="G24" s="36"/>
    </row>
    <row r="25" spans="1:7" s="37" customFormat="1" ht="29.25" customHeight="1" x14ac:dyDescent="0.25">
      <c r="A25" s="3" t="s">
        <v>51</v>
      </c>
      <c r="B25" s="7" t="s">
        <v>21</v>
      </c>
      <c r="C25" s="47">
        <v>6327000</v>
      </c>
      <c r="D25" s="47">
        <v>4747750</v>
      </c>
      <c r="E25" s="47">
        <v>3040730.79</v>
      </c>
      <c r="F25" s="20">
        <f t="shared" si="0"/>
        <v>48.059598387861548</v>
      </c>
      <c r="G25" s="36">
        <v>79.400000000000006</v>
      </c>
    </row>
    <row r="26" spans="1:7" s="37" customFormat="1" ht="84" customHeight="1" x14ac:dyDescent="0.25">
      <c r="A26" s="8" t="s">
        <v>165</v>
      </c>
      <c r="B26" s="7" t="s">
        <v>82</v>
      </c>
      <c r="C26" s="47">
        <v>6250000</v>
      </c>
      <c r="D26" s="47">
        <v>4687500</v>
      </c>
      <c r="E26" s="47">
        <v>2966595.89</v>
      </c>
      <c r="F26" s="20">
        <f t="shared" si="0"/>
        <v>47.465534239999997</v>
      </c>
      <c r="G26" s="36">
        <v>77.900000000000006</v>
      </c>
    </row>
    <row r="27" spans="1:7" s="37" customFormat="1" ht="85.5" customHeight="1" x14ac:dyDescent="0.25">
      <c r="A27" s="3" t="s">
        <v>52</v>
      </c>
      <c r="B27" s="7" t="s">
        <v>61</v>
      </c>
      <c r="C27" s="47">
        <v>67000</v>
      </c>
      <c r="D27" s="47">
        <v>50250</v>
      </c>
      <c r="E27" s="47">
        <v>53564.07</v>
      </c>
      <c r="F27" s="20">
        <f t="shared" si="0"/>
        <v>79.946373134328354</v>
      </c>
      <c r="G27" s="36">
        <v>502.9</v>
      </c>
    </row>
    <row r="28" spans="1:7" s="37" customFormat="1" ht="32.25" customHeight="1" x14ac:dyDescent="0.25">
      <c r="A28" s="3" t="s">
        <v>102</v>
      </c>
      <c r="B28" s="19" t="s">
        <v>103</v>
      </c>
      <c r="C28" s="47">
        <v>10000</v>
      </c>
      <c r="D28" s="47">
        <v>10000</v>
      </c>
      <c r="E28" s="47">
        <v>1070.83</v>
      </c>
      <c r="F28" s="20">
        <f t="shared" si="0"/>
        <v>10.708299999999999</v>
      </c>
      <c r="G28" s="36">
        <v>14.6</v>
      </c>
    </row>
    <row r="29" spans="1:7" s="37" customFormat="1" ht="38.25" customHeight="1" x14ac:dyDescent="0.25">
      <c r="A29" s="3" t="s">
        <v>207</v>
      </c>
      <c r="B29" s="19" t="s">
        <v>208</v>
      </c>
      <c r="C29" s="47"/>
      <c r="D29" s="47"/>
      <c r="E29" s="47">
        <v>19500</v>
      </c>
      <c r="F29" s="20"/>
      <c r="G29" s="36">
        <v>706</v>
      </c>
    </row>
    <row r="30" spans="1:7" s="37" customFormat="1" ht="21.75" customHeight="1" x14ac:dyDescent="0.25">
      <c r="A30" s="3" t="s">
        <v>7</v>
      </c>
      <c r="B30" s="7" t="s">
        <v>22</v>
      </c>
      <c r="C30" s="47">
        <v>69500</v>
      </c>
      <c r="D30" s="47">
        <v>57125</v>
      </c>
      <c r="E30" s="47">
        <v>76332.38</v>
      </c>
      <c r="F30" s="20">
        <f t="shared" si="0"/>
        <v>109.83076258992806</v>
      </c>
      <c r="G30" s="36">
        <v>160.30000000000001</v>
      </c>
    </row>
    <row r="31" spans="1:7" s="37" customFormat="1" ht="28.5" customHeight="1" x14ac:dyDescent="0.25">
      <c r="A31" s="3" t="s">
        <v>8</v>
      </c>
      <c r="B31" s="7" t="s">
        <v>23</v>
      </c>
      <c r="C31" s="47">
        <v>69500</v>
      </c>
      <c r="D31" s="47">
        <v>57125</v>
      </c>
      <c r="E31" s="47">
        <v>76332.38</v>
      </c>
      <c r="F31" s="20">
        <f t="shared" si="0"/>
        <v>109.83076258992806</v>
      </c>
      <c r="G31" s="36">
        <v>160.30000000000001</v>
      </c>
    </row>
    <row r="32" spans="1:7" s="37" customFormat="1" ht="29.25" customHeight="1" x14ac:dyDescent="0.25">
      <c r="A32" s="3" t="s">
        <v>9</v>
      </c>
      <c r="B32" s="7" t="s">
        <v>24</v>
      </c>
      <c r="C32" s="47"/>
      <c r="D32" s="47"/>
      <c r="E32" s="47">
        <v>9043.2000000000007</v>
      </c>
      <c r="F32" s="20" t="e">
        <f t="shared" si="0"/>
        <v>#DIV/0!</v>
      </c>
      <c r="G32" s="36">
        <v>83.3</v>
      </c>
    </row>
    <row r="33" spans="1:7" s="37" customFormat="1" ht="30" customHeight="1" x14ac:dyDescent="0.25">
      <c r="A33" s="6" t="s">
        <v>73</v>
      </c>
      <c r="B33" s="7" t="s">
        <v>74</v>
      </c>
      <c r="C33" s="47">
        <v>5000000</v>
      </c>
      <c r="D33" s="47">
        <v>4450000</v>
      </c>
      <c r="E33" s="47">
        <v>5946191.2599999998</v>
      </c>
      <c r="F33" s="20">
        <f t="shared" si="0"/>
        <v>118.9238252</v>
      </c>
      <c r="G33" s="58">
        <v>140.5</v>
      </c>
    </row>
    <row r="34" spans="1:7" s="37" customFormat="1" ht="31.5" customHeight="1" x14ac:dyDescent="0.25">
      <c r="A34" s="6" t="s">
        <v>139</v>
      </c>
      <c r="B34" s="7" t="s">
        <v>75</v>
      </c>
      <c r="C34" s="47">
        <v>200000</v>
      </c>
      <c r="D34" s="47">
        <v>150000</v>
      </c>
      <c r="E34" s="47">
        <v>20319</v>
      </c>
      <c r="F34" s="20">
        <f t="shared" si="0"/>
        <v>10.1595</v>
      </c>
      <c r="G34" s="36">
        <v>132.80000000000001</v>
      </c>
    </row>
    <row r="35" spans="1:7" s="37" customFormat="1" ht="55.5" customHeight="1" x14ac:dyDescent="0.25">
      <c r="A35" s="6" t="s">
        <v>213</v>
      </c>
      <c r="B35" s="7" t="s">
        <v>93</v>
      </c>
      <c r="C35" s="47">
        <v>4800000</v>
      </c>
      <c r="D35" s="47">
        <v>4300000</v>
      </c>
      <c r="E35" s="47">
        <v>5925872.2599999998</v>
      </c>
      <c r="F35" s="20">
        <f t="shared" si="0"/>
        <v>123.45567208333334</v>
      </c>
      <c r="G35" s="58">
        <v>140.5</v>
      </c>
    </row>
    <row r="36" spans="1:7" s="37" customFormat="1" ht="15.75" customHeight="1" x14ac:dyDescent="0.25">
      <c r="A36" s="6" t="s">
        <v>10</v>
      </c>
      <c r="B36" s="7" t="s">
        <v>25</v>
      </c>
      <c r="C36" s="47">
        <v>685900</v>
      </c>
      <c r="D36" s="47">
        <v>514425</v>
      </c>
      <c r="E36" s="47">
        <v>1075873.21</v>
      </c>
      <c r="F36" s="20">
        <f t="shared" si="0"/>
        <v>156.85569470768334</v>
      </c>
      <c r="G36" s="36">
        <v>151.4</v>
      </c>
    </row>
    <row r="37" spans="1:7" s="37" customFormat="1" ht="71.25" customHeight="1" x14ac:dyDescent="0.25">
      <c r="A37" s="6" t="s">
        <v>53</v>
      </c>
      <c r="B37" s="7" t="s">
        <v>62</v>
      </c>
      <c r="C37" s="47">
        <v>20000</v>
      </c>
      <c r="D37" s="47">
        <v>15000</v>
      </c>
      <c r="E37" s="47">
        <v>1950</v>
      </c>
      <c r="F37" s="20">
        <f t="shared" si="0"/>
        <v>9.75</v>
      </c>
      <c r="G37" s="36">
        <v>32.6</v>
      </c>
    </row>
    <row r="38" spans="1:7" s="37" customFormat="1" ht="55.9" customHeight="1" x14ac:dyDescent="0.25">
      <c r="A38" s="3" t="s">
        <v>11</v>
      </c>
      <c r="B38" s="7" t="s">
        <v>94</v>
      </c>
      <c r="C38" s="47">
        <v>3000</v>
      </c>
      <c r="D38" s="47">
        <v>2250</v>
      </c>
      <c r="E38" s="47">
        <v>1450</v>
      </c>
      <c r="F38" s="20">
        <f t="shared" si="0"/>
        <v>48.333333333333336</v>
      </c>
      <c r="G38" s="36">
        <v>362.5</v>
      </c>
    </row>
    <row r="39" spans="1:7" s="37" customFormat="1" ht="55.5" customHeight="1" x14ac:dyDescent="0.25">
      <c r="A39" s="3" t="s">
        <v>12</v>
      </c>
      <c r="B39" s="7" t="s">
        <v>79</v>
      </c>
      <c r="C39" s="47">
        <v>60000</v>
      </c>
      <c r="D39" s="47">
        <v>45000</v>
      </c>
      <c r="E39" s="47"/>
      <c r="F39" s="20">
        <f t="shared" si="0"/>
        <v>0</v>
      </c>
      <c r="G39" s="36">
        <v>0</v>
      </c>
    </row>
    <row r="40" spans="1:7" s="37" customFormat="1" ht="69.75" customHeight="1" x14ac:dyDescent="0.25">
      <c r="A40" s="3" t="s">
        <v>96</v>
      </c>
      <c r="B40" s="7" t="s">
        <v>97</v>
      </c>
      <c r="C40" s="47"/>
      <c r="D40" s="47"/>
      <c r="E40" s="47">
        <v>317926.01</v>
      </c>
      <c r="F40" s="20" t="e">
        <f t="shared" si="0"/>
        <v>#DIV/0!</v>
      </c>
      <c r="G40" s="36">
        <v>252.1</v>
      </c>
    </row>
    <row r="41" spans="1:7" s="37" customFormat="1" ht="39.75" customHeight="1" x14ac:dyDescent="0.25">
      <c r="A41" s="3" t="s">
        <v>59</v>
      </c>
      <c r="B41" s="7" t="s">
        <v>81</v>
      </c>
      <c r="C41" s="47"/>
      <c r="D41" s="47"/>
      <c r="E41" s="47"/>
      <c r="F41" s="20"/>
      <c r="G41" s="36"/>
    </row>
    <row r="42" spans="1:7" s="37" customFormat="1" ht="32.25" customHeight="1" x14ac:dyDescent="0.25">
      <c r="A42" s="3" t="s">
        <v>212</v>
      </c>
      <c r="B42" s="7" t="s">
        <v>60</v>
      </c>
      <c r="C42" s="47"/>
      <c r="D42" s="47"/>
      <c r="E42" s="47">
        <v>10.58</v>
      </c>
      <c r="F42" s="20"/>
      <c r="G42" s="36"/>
    </row>
    <row r="43" spans="1:7" s="37" customFormat="1" ht="39.75" customHeight="1" x14ac:dyDescent="0.25">
      <c r="A43" s="3" t="s">
        <v>54</v>
      </c>
      <c r="B43" s="7" t="s">
        <v>80</v>
      </c>
      <c r="C43" s="47">
        <v>30000</v>
      </c>
      <c r="D43" s="47">
        <v>22500</v>
      </c>
      <c r="E43" s="47">
        <v>3000</v>
      </c>
      <c r="F43" s="20">
        <f t="shared" si="0"/>
        <v>10</v>
      </c>
      <c r="G43" s="36">
        <v>14.3</v>
      </c>
    </row>
    <row r="44" spans="1:7" s="37" customFormat="1" ht="52.5" customHeight="1" x14ac:dyDescent="0.25">
      <c r="A44" s="3" t="s">
        <v>153</v>
      </c>
      <c r="B44" s="7" t="s">
        <v>154</v>
      </c>
      <c r="C44" s="47">
        <v>59600</v>
      </c>
      <c r="D44" s="47">
        <v>44700</v>
      </c>
      <c r="E44" s="47">
        <v>90386.83</v>
      </c>
      <c r="F44" s="20">
        <f t="shared" si="0"/>
        <v>151.65575503355706</v>
      </c>
      <c r="G44" s="36">
        <v>110.6</v>
      </c>
    </row>
    <row r="45" spans="1:7" s="37" customFormat="1" ht="54.75" customHeight="1" x14ac:dyDescent="0.25">
      <c r="A45" s="3" t="s">
        <v>118</v>
      </c>
      <c r="B45" s="7" t="s">
        <v>119</v>
      </c>
      <c r="C45" s="47">
        <v>7200</v>
      </c>
      <c r="D45" s="47">
        <v>5400</v>
      </c>
      <c r="E45" s="47">
        <v>25000</v>
      </c>
      <c r="F45" s="20">
        <f t="shared" si="0"/>
        <v>347.22222222222223</v>
      </c>
      <c r="G45" s="36">
        <v>416.7</v>
      </c>
    </row>
    <row r="46" spans="1:7" s="37" customFormat="1" ht="40.5" x14ac:dyDescent="0.25">
      <c r="A46" s="3" t="s">
        <v>145</v>
      </c>
      <c r="B46" s="7" t="s">
        <v>146</v>
      </c>
      <c r="C46" s="47"/>
      <c r="D46" s="47"/>
      <c r="E46" s="47">
        <v>60117.5</v>
      </c>
      <c r="F46" s="20">
        <v>0</v>
      </c>
      <c r="G46" s="36">
        <v>311.60000000000002</v>
      </c>
    </row>
    <row r="47" spans="1:7" s="37" customFormat="1" ht="57" customHeight="1" x14ac:dyDescent="0.25">
      <c r="A47" s="3" t="s">
        <v>56</v>
      </c>
      <c r="B47" s="7" t="s">
        <v>57</v>
      </c>
      <c r="C47" s="47">
        <v>506100</v>
      </c>
      <c r="D47" s="47">
        <v>379575</v>
      </c>
      <c r="E47" s="47">
        <v>576032.26</v>
      </c>
      <c r="F47" s="20">
        <f t="shared" si="0"/>
        <v>113.81787393795693</v>
      </c>
      <c r="G47" s="36">
        <v>131.6</v>
      </c>
    </row>
    <row r="48" spans="1:7" s="37" customFormat="1" ht="15" x14ac:dyDescent="0.25">
      <c r="A48" s="3" t="s">
        <v>63</v>
      </c>
      <c r="B48" s="7" t="s">
        <v>64</v>
      </c>
      <c r="C48" s="47"/>
      <c r="D48" s="47"/>
      <c r="E48" s="47"/>
      <c r="F48" s="20" t="e">
        <f t="shared" si="0"/>
        <v>#DIV/0!</v>
      </c>
      <c r="G48" s="36">
        <v>0</v>
      </c>
    </row>
    <row r="49" spans="1:7" s="37" customFormat="1" ht="15" x14ac:dyDescent="0.25">
      <c r="A49" s="3" t="s">
        <v>66</v>
      </c>
      <c r="B49" s="7" t="s">
        <v>67</v>
      </c>
      <c r="C49" s="47"/>
      <c r="D49" s="47"/>
      <c r="E49" s="47"/>
      <c r="F49" s="20" t="e">
        <f t="shared" si="0"/>
        <v>#DIV/0!</v>
      </c>
      <c r="G49" s="36">
        <v>0</v>
      </c>
    </row>
    <row r="50" spans="1:7" s="37" customFormat="1" ht="33" customHeight="1" x14ac:dyDescent="0.25">
      <c r="A50" s="3" t="s">
        <v>65</v>
      </c>
      <c r="B50" s="7" t="s">
        <v>68</v>
      </c>
      <c r="C50" s="47"/>
      <c r="D50" s="47"/>
      <c r="E50" s="47"/>
      <c r="F50" s="20" t="e">
        <f t="shared" si="0"/>
        <v>#DIV/0!</v>
      </c>
      <c r="G50" s="36">
        <v>0</v>
      </c>
    </row>
    <row r="51" spans="1:7" s="37" customFormat="1" ht="28.5" customHeight="1" x14ac:dyDescent="0.25">
      <c r="A51" s="3" t="s">
        <v>71</v>
      </c>
      <c r="B51" s="7" t="s">
        <v>72</v>
      </c>
      <c r="C51" s="47"/>
      <c r="D51" s="47"/>
      <c r="E51" s="47">
        <v>380.88</v>
      </c>
      <c r="F51" s="20"/>
      <c r="G51" s="36"/>
    </row>
    <row r="52" spans="1:7" s="37" customFormat="1" ht="15" x14ac:dyDescent="0.25">
      <c r="A52" s="14" t="s">
        <v>13</v>
      </c>
      <c r="B52" s="13" t="s">
        <v>26</v>
      </c>
      <c r="C52" s="49">
        <f>C53+C85+C89</f>
        <v>244123271.97999999</v>
      </c>
      <c r="D52" s="49">
        <f>D53+D85+D89</f>
        <v>213706148.34</v>
      </c>
      <c r="E52" s="49">
        <f>E53+E85+E89</f>
        <v>184924705.60999998</v>
      </c>
      <c r="F52" s="20">
        <f t="shared" si="0"/>
        <v>75.750543612716328</v>
      </c>
      <c r="G52" s="36">
        <v>116</v>
      </c>
    </row>
    <row r="53" spans="1:7" s="37" customFormat="1" ht="41.25" customHeight="1" x14ac:dyDescent="0.25">
      <c r="A53" s="14" t="s">
        <v>14</v>
      </c>
      <c r="B53" s="13" t="s">
        <v>27</v>
      </c>
      <c r="C53" s="49">
        <f>C54+C55+C61+C62+C63+C64+C65+C69+C70+C71+C66+C68+C72+C76+C67+C73+C74+C75+C80+C81+C82+C57+C77+C78+C79+C83+C84+C86+C87+C56+C59+C88+C58+C60</f>
        <v>237377577.78</v>
      </c>
      <c r="D53" s="49">
        <f>D54+D55+D61+D62+D63+D64+65:65+D69+D70+D71+D66+D68+D72+D76+D67+D73+D74+D75+D80+D81+D82+D57+D77+D78+D79+D83+D84+D86+D87+D56+D59+D88+D58+D60</f>
        <v>206960454.14000002</v>
      </c>
      <c r="E53" s="49">
        <f>E54+E55+E61+E62+E63+E64+65:65+E69+E70+E71+E66+E68+E72+E76+E67+E73+E74+E75+E80+E81+E82+E57+E77+E78+E79+E83+E84+E86+E87+E56+E59+E88+E58+E60</f>
        <v>179741930.41</v>
      </c>
      <c r="F53" s="20">
        <f t="shared" si="0"/>
        <v>75.719843504588979</v>
      </c>
      <c r="G53" s="36">
        <v>112.7</v>
      </c>
    </row>
    <row r="54" spans="1:7" s="37" customFormat="1" ht="41.25" customHeight="1" x14ac:dyDescent="0.25">
      <c r="A54" s="3" t="s">
        <v>176</v>
      </c>
      <c r="B54" s="7" t="s">
        <v>228</v>
      </c>
      <c r="C54" s="47">
        <v>54659300</v>
      </c>
      <c r="D54" s="47">
        <v>45066916</v>
      </c>
      <c r="E54" s="47">
        <v>40856000</v>
      </c>
      <c r="F54" s="20">
        <f t="shared" si="0"/>
        <v>74.746657933782544</v>
      </c>
      <c r="G54" s="36">
        <v>121.5</v>
      </c>
    </row>
    <row r="55" spans="1:7" s="37" customFormat="1" ht="42" customHeight="1" thickBot="1" x14ac:dyDescent="0.3">
      <c r="A55" s="3" t="s">
        <v>177</v>
      </c>
      <c r="B55" s="7" t="s">
        <v>109</v>
      </c>
      <c r="C55" s="47">
        <v>713100</v>
      </c>
      <c r="D55" s="47">
        <v>713100</v>
      </c>
      <c r="E55" s="47">
        <v>534000</v>
      </c>
      <c r="F55" s="20">
        <f t="shared" si="0"/>
        <v>74.884307951198991</v>
      </c>
      <c r="G55" s="36"/>
    </row>
    <row r="56" spans="1:7" s="37" customFormat="1" ht="44.25" customHeight="1" thickBot="1" x14ac:dyDescent="0.25">
      <c r="A56" s="67" t="s">
        <v>214</v>
      </c>
      <c r="B56" s="66" t="s">
        <v>215</v>
      </c>
      <c r="C56" s="47"/>
      <c r="D56" s="47"/>
      <c r="E56" s="47"/>
      <c r="F56" s="20" t="e">
        <f t="shared" si="0"/>
        <v>#DIV/0!</v>
      </c>
      <c r="G56" s="36"/>
    </row>
    <row r="57" spans="1:7" s="37" customFormat="1" ht="69" customHeight="1" x14ac:dyDescent="0.25">
      <c r="A57" s="3" t="s">
        <v>218</v>
      </c>
      <c r="B57" s="7" t="s">
        <v>219</v>
      </c>
      <c r="C57" s="47">
        <v>1300000</v>
      </c>
      <c r="D57" s="47">
        <v>1300000</v>
      </c>
      <c r="E57" s="47">
        <v>1300000</v>
      </c>
      <c r="F57" s="20">
        <f t="shared" si="0"/>
        <v>100</v>
      </c>
      <c r="G57" s="36"/>
    </row>
    <row r="58" spans="1:7" s="37" customFormat="1" ht="18" customHeight="1" thickBot="1" x14ac:dyDescent="0.25">
      <c r="A58" s="68" t="s">
        <v>204</v>
      </c>
      <c r="B58" s="71" t="s">
        <v>206</v>
      </c>
      <c r="C58" s="47"/>
      <c r="D58" s="47"/>
      <c r="E58" s="47"/>
      <c r="F58" s="20">
        <v>0</v>
      </c>
      <c r="G58" s="36"/>
    </row>
    <row r="59" spans="1:7" s="37" customFormat="1" ht="30.75" customHeight="1" thickBot="1" x14ac:dyDescent="0.25">
      <c r="A59" s="67" t="s">
        <v>222</v>
      </c>
      <c r="B59" s="66" t="s">
        <v>223</v>
      </c>
      <c r="C59" s="47">
        <v>150300</v>
      </c>
      <c r="D59" s="47">
        <v>150300</v>
      </c>
      <c r="E59" s="47">
        <v>150300</v>
      </c>
      <c r="F59" s="20">
        <f t="shared" si="0"/>
        <v>100</v>
      </c>
      <c r="G59" s="36"/>
    </row>
    <row r="60" spans="1:7" s="37" customFormat="1" ht="47.45" customHeight="1" x14ac:dyDescent="0.2">
      <c r="A60" s="69" t="s">
        <v>203</v>
      </c>
      <c r="B60" s="70" t="s">
        <v>205</v>
      </c>
      <c r="C60" s="47">
        <v>8770000</v>
      </c>
      <c r="D60" s="47">
        <v>6577400</v>
      </c>
      <c r="E60" s="47">
        <v>6577500</v>
      </c>
      <c r="F60" s="20">
        <v>28.7</v>
      </c>
      <c r="G60" s="36">
        <v>172.7</v>
      </c>
    </row>
    <row r="61" spans="1:7" s="37" customFormat="1" ht="57.75" customHeight="1" x14ac:dyDescent="0.25">
      <c r="A61" s="3" t="s">
        <v>178</v>
      </c>
      <c r="B61" s="7" t="s">
        <v>151</v>
      </c>
      <c r="C61" s="47">
        <v>125751900</v>
      </c>
      <c r="D61" s="47">
        <v>116851302.86</v>
      </c>
      <c r="E61" s="47">
        <v>105366313</v>
      </c>
      <c r="F61" s="20">
        <f t="shared" ref="F61:F98" si="1">(E61*100)/C61</f>
        <v>83.789042551245743</v>
      </c>
      <c r="G61" s="36">
        <v>111.4</v>
      </c>
    </row>
    <row r="62" spans="1:7" s="37" customFormat="1" ht="43.5" customHeight="1" x14ac:dyDescent="0.25">
      <c r="A62" s="3" t="s">
        <v>179</v>
      </c>
      <c r="B62" s="7" t="s">
        <v>83</v>
      </c>
      <c r="C62" s="47">
        <v>1146200</v>
      </c>
      <c r="D62" s="47">
        <v>879914</v>
      </c>
      <c r="E62" s="47">
        <v>672792.02</v>
      </c>
      <c r="F62" s="20">
        <f t="shared" si="0"/>
        <v>58.69761123713139</v>
      </c>
      <c r="G62" s="36">
        <v>108.4</v>
      </c>
    </row>
    <row r="63" spans="1:7" s="37" customFormat="1" ht="75" customHeight="1" x14ac:dyDescent="0.25">
      <c r="A63" s="3" t="s">
        <v>180</v>
      </c>
      <c r="B63" s="7" t="s">
        <v>84</v>
      </c>
      <c r="C63" s="47">
        <v>203900</v>
      </c>
      <c r="D63" s="47">
        <v>152136.5</v>
      </c>
      <c r="E63" s="47">
        <v>142412.68</v>
      </c>
      <c r="F63" s="20">
        <f t="shared" si="1"/>
        <v>69.844374693477192</v>
      </c>
      <c r="G63" s="36">
        <v>106.9</v>
      </c>
    </row>
    <row r="64" spans="1:7" s="37" customFormat="1" ht="45" customHeight="1" x14ac:dyDescent="0.25">
      <c r="A64" s="3" t="s">
        <v>181</v>
      </c>
      <c r="B64" s="7" t="s">
        <v>104</v>
      </c>
      <c r="C64" s="47">
        <v>832200</v>
      </c>
      <c r="D64" s="47">
        <v>624000</v>
      </c>
      <c r="E64" s="47">
        <v>621000</v>
      </c>
      <c r="F64" s="20">
        <f t="shared" si="1"/>
        <v>74.621485219899057</v>
      </c>
      <c r="G64" s="36">
        <v>109.5</v>
      </c>
    </row>
    <row r="65" spans="1:7" s="37" customFormat="1" ht="58.15" customHeight="1" x14ac:dyDescent="0.25">
      <c r="A65" s="3" t="s">
        <v>182</v>
      </c>
      <c r="B65" s="7" t="s">
        <v>28</v>
      </c>
      <c r="C65" s="47">
        <v>210700</v>
      </c>
      <c r="D65" s="47">
        <v>157200</v>
      </c>
      <c r="E65" s="47">
        <v>153493.95000000001</v>
      </c>
      <c r="F65" s="20">
        <f t="shared" si="1"/>
        <v>72.849525391551978</v>
      </c>
      <c r="G65" s="36">
        <v>117.1</v>
      </c>
    </row>
    <row r="66" spans="1:7" s="37" customFormat="1" ht="66.75" customHeight="1" x14ac:dyDescent="0.25">
      <c r="A66" s="12" t="s">
        <v>202</v>
      </c>
      <c r="B66" s="7" t="s">
        <v>166</v>
      </c>
      <c r="C66" s="47">
        <v>8720400</v>
      </c>
      <c r="D66" s="47">
        <v>8000000</v>
      </c>
      <c r="E66" s="47"/>
      <c r="F66" s="20">
        <f t="shared" si="1"/>
        <v>0</v>
      </c>
      <c r="G66" s="36"/>
    </row>
    <row r="67" spans="1:7" s="37" customFormat="1" ht="75.75" customHeight="1" x14ac:dyDescent="0.25">
      <c r="A67" s="12" t="s">
        <v>234</v>
      </c>
      <c r="B67" s="7" t="s">
        <v>235</v>
      </c>
      <c r="C67" s="47">
        <v>1500000</v>
      </c>
      <c r="D67" s="47">
        <v>1500000</v>
      </c>
      <c r="E67" s="47"/>
      <c r="F67" s="20">
        <f t="shared" si="1"/>
        <v>0</v>
      </c>
      <c r="G67" s="36"/>
    </row>
    <row r="68" spans="1:7" s="37" customFormat="1" ht="36" customHeight="1" x14ac:dyDescent="0.25">
      <c r="A68" s="12" t="s">
        <v>220</v>
      </c>
      <c r="B68" s="7" t="s">
        <v>229</v>
      </c>
      <c r="C68" s="47">
        <v>5887100</v>
      </c>
      <c r="D68" s="47">
        <v>3175700</v>
      </c>
      <c r="E68" s="47">
        <v>2638905.7400000002</v>
      </c>
      <c r="F68" s="20">
        <f t="shared" si="1"/>
        <v>44.825223624535006</v>
      </c>
      <c r="G68" s="36">
        <v>0</v>
      </c>
    </row>
    <row r="69" spans="1:7" s="37" customFormat="1" ht="85.15" customHeight="1" x14ac:dyDescent="0.25">
      <c r="A69" s="18" t="s">
        <v>201</v>
      </c>
      <c r="B69" s="7" t="s">
        <v>99</v>
      </c>
      <c r="C69" s="47">
        <v>191800</v>
      </c>
      <c r="D69" s="47">
        <v>147035</v>
      </c>
      <c r="E69" s="47">
        <v>147035</v>
      </c>
      <c r="F69" s="20">
        <f t="shared" si="1"/>
        <v>76.660583941605836</v>
      </c>
      <c r="G69" s="36">
        <v>107.4</v>
      </c>
    </row>
    <row r="70" spans="1:7" s="37" customFormat="1" ht="87" customHeight="1" x14ac:dyDescent="0.25">
      <c r="A70" s="18" t="s">
        <v>200</v>
      </c>
      <c r="B70" s="7" t="s">
        <v>100</v>
      </c>
      <c r="C70" s="47">
        <v>213900</v>
      </c>
      <c r="D70" s="47">
        <v>155700</v>
      </c>
      <c r="E70" s="47">
        <v>155038.20000000001</v>
      </c>
      <c r="F70" s="20">
        <f t="shared" si="1"/>
        <v>72.481626928471258</v>
      </c>
      <c r="G70" s="36">
        <v>107.6</v>
      </c>
    </row>
    <row r="71" spans="1:7" s="37" customFormat="1" ht="93" customHeight="1" x14ac:dyDescent="0.25">
      <c r="A71" s="3" t="s">
        <v>199</v>
      </c>
      <c r="B71" s="7" t="s">
        <v>113</v>
      </c>
      <c r="C71" s="47">
        <v>1039500</v>
      </c>
      <c r="D71" s="47">
        <v>906068</v>
      </c>
      <c r="E71" s="47">
        <v>901025</v>
      </c>
      <c r="F71" s="20">
        <f t="shared" si="1"/>
        <v>86.678691678691678</v>
      </c>
      <c r="G71" s="36">
        <v>135.4</v>
      </c>
    </row>
    <row r="72" spans="1:7" s="37" customFormat="1" ht="62.45" customHeight="1" x14ac:dyDescent="0.25">
      <c r="A72" s="3" t="s">
        <v>198</v>
      </c>
      <c r="B72" s="7" t="s">
        <v>112</v>
      </c>
      <c r="C72" s="47">
        <v>201800</v>
      </c>
      <c r="D72" s="47">
        <v>150563</v>
      </c>
      <c r="E72" s="47">
        <v>145027.03</v>
      </c>
      <c r="F72" s="20">
        <f t="shared" si="1"/>
        <v>71.866714568880084</v>
      </c>
      <c r="G72" s="36">
        <v>106.4</v>
      </c>
    </row>
    <row r="73" spans="1:7" s="37" customFormat="1" ht="57" customHeight="1" x14ac:dyDescent="0.25">
      <c r="A73" s="3" t="s">
        <v>197</v>
      </c>
      <c r="B73" s="7" t="s">
        <v>152</v>
      </c>
      <c r="C73" s="47">
        <v>18916400</v>
      </c>
      <c r="D73" s="47">
        <v>15018786</v>
      </c>
      <c r="E73" s="47">
        <v>15533020</v>
      </c>
      <c r="F73" s="20">
        <v>100</v>
      </c>
      <c r="G73" s="36">
        <v>122.5</v>
      </c>
    </row>
    <row r="74" spans="1:7" s="37" customFormat="1" ht="69" customHeight="1" x14ac:dyDescent="0.25">
      <c r="A74" s="3" t="s">
        <v>196</v>
      </c>
      <c r="B74" s="7" t="s">
        <v>108</v>
      </c>
      <c r="C74" s="47">
        <v>202100</v>
      </c>
      <c r="D74" s="47">
        <v>149250</v>
      </c>
      <c r="E74" s="47">
        <v>145357.31</v>
      </c>
      <c r="F74" s="20">
        <v>100</v>
      </c>
      <c r="G74" s="36">
        <v>109.3</v>
      </c>
    </row>
    <row r="75" spans="1:7" s="37" customFormat="1" ht="58.5" customHeight="1" x14ac:dyDescent="0.25">
      <c r="A75" s="3" t="s">
        <v>211</v>
      </c>
      <c r="B75" s="7" t="s">
        <v>101</v>
      </c>
      <c r="C75" s="47">
        <v>18900</v>
      </c>
      <c r="D75" s="47">
        <v>18900</v>
      </c>
      <c r="E75" s="47">
        <v>18900</v>
      </c>
      <c r="F75" s="20">
        <f t="shared" si="1"/>
        <v>100</v>
      </c>
      <c r="G75" s="36">
        <v>0</v>
      </c>
    </row>
    <row r="76" spans="1:7" s="37" customFormat="1" ht="90.6" customHeight="1" x14ac:dyDescent="0.25">
      <c r="A76" s="3" t="s">
        <v>195</v>
      </c>
      <c r="B76" s="7" t="s">
        <v>98</v>
      </c>
      <c r="C76" s="47">
        <v>78900</v>
      </c>
      <c r="D76" s="47">
        <v>60475</v>
      </c>
      <c r="E76" s="47">
        <v>52288.5</v>
      </c>
      <c r="F76" s="20">
        <f t="shared" si="1"/>
        <v>66.271863117870723</v>
      </c>
      <c r="G76" s="36">
        <v>104.6</v>
      </c>
    </row>
    <row r="77" spans="1:7" s="37" customFormat="1" ht="73.900000000000006" customHeight="1" x14ac:dyDescent="0.25">
      <c r="A77" s="3" t="s">
        <v>194</v>
      </c>
      <c r="B77" s="7" t="s">
        <v>140</v>
      </c>
      <c r="C77" s="47">
        <v>3535600</v>
      </c>
      <c r="D77" s="47">
        <v>2651700</v>
      </c>
      <c r="E77" s="47">
        <v>1245500</v>
      </c>
      <c r="F77" s="20">
        <f t="shared" si="1"/>
        <v>35.227401289738658</v>
      </c>
      <c r="G77" s="36">
        <v>57.2</v>
      </c>
    </row>
    <row r="78" spans="1:7" s="37" customFormat="1" ht="111.75" customHeight="1" x14ac:dyDescent="0.25">
      <c r="A78" s="3" t="s">
        <v>193</v>
      </c>
      <c r="B78" s="7" t="s">
        <v>141</v>
      </c>
      <c r="C78" s="47">
        <v>789100</v>
      </c>
      <c r="D78" s="47">
        <v>591825</v>
      </c>
      <c r="E78" s="47">
        <v>591825</v>
      </c>
      <c r="F78" s="20">
        <f t="shared" si="1"/>
        <v>75</v>
      </c>
      <c r="G78" s="36">
        <v>95.1</v>
      </c>
    </row>
    <row r="79" spans="1:7" s="37" customFormat="1" ht="122.25" customHeight="1" x14ac:dyDescent="0.25">
      <c r="A79" s="3" t="s">
        <v>192</v>
      </c>
      <c r="B79" s="7" t="s">
        <v>142</v>
      </c>
      <c r="C79" s="47">
        <v>95900</v>
      </c>
      <c r="D79" s="47">
        <v>69300</v>
      </c>
      <c r="E79" s="47">
        <v>50119.199999999997</v>
      </c>
      <c r="F79" s="20">
        <f t="shared" si="1"/>
        <v>52.261939520333684</v>
      </c>
      <c r="G79" s="36">
        <v>93.4</v>
      </c>
    </row>
    <row r="80" spans="1:7" s="37" customFormat="1" ht="72" customHeight="1" x14ac:dyDescent="0.25">
      <c r="A80" s="3" t="s">
        <v>190</v>
      </c>
      <c r="B80" s="7" t="s">
        <v>191</v>
      </c>
      <c r="C80" s="47">
        <v>826560</v>
      </c>
      <c r="D80" s="47">
        <v>619950</v>
      </c>
      <c r="E80" s="47">
        <v>551040</v>
      </c>
      <c r="F80" s="20">
        <f t="shared" si="1"/>
        <v>66.666666666666671</v>
      </c>
      <c r="G80" s="36">
        <v>84.9</v>
      </c>
    </row>
    <row r="81" spans="1:7" s="37" customFormat="1" ht="67.5" customHeight="1" x14ac:dyDescent="0.25">
      <c r="A81" s="3" t="s">
        <v>189</v>
      </c>
      <c r="B81" s="7" t="s">
        <v>188</v>
      </c>
      <c r="C81" s="47">
        <v>551040</v>
      </c>
      <c r="D81" s="47">
        <v>413280</v>
      </c>
      <c r="E81" s="47">
        <v>367360</v>
      </c>
      <c r="F81" s="20">
        <f t="shared" si="1"/>
        <v>66.666666666666671</v>
      </c>
      <c r="G81" s="36">
        <v>90.5</v>
      </c>
    </row>
    <row r="82" spans="1:7" s="37" customFormat="1" ht="45" customHeight="1" x14ac:dyDescent="0.25">
      <c r="A82" s="3" t="s">
        <v>226</v>
      </c>
      <c r="B82" s="7" t="s">
        <v>227</v>
      </c>
      <c r="C82" s="47">
        <v>269300</v>
      </c>
      <c r="D82" s="47">
        <v>269300</v>
      </c>
      <c r="E82" s="47">
        <v>269300</v>
      </c>
      <c r="F82" s="20">
        <f t="shared" si="1"/>
        <v>100</v>
      </c>
      <c r="G82" s="36">
        <v>0</v>
      </c>
    </row>
    <row r="83" spans="1:7" s="37" customFormat="1" ht="27.75" customHeight="1" x14ac:dyDescent="0.25">
      <c r="A83" s="3" t="s">
        <v>209</v>
      </c>
      <c r="B83" s="7" t="s">
        <v>210</v>
      </c>
      <c r="C83" s="47">
        <v>204937.78</v>
      </c>
      <c r="D83" s="47">
        <v>204937.78</v>
      </c>
      <c r="E83" s="47">
        <v>204937.78</v>
      </c>
      <c r="F83" s="20">
        <f t="shared" si="1"/>
        <v>100</v>
      </c>
      <c r="G83" s="36"/>
    </row>
    <row r="84" spans="1:7" s="37" customFormat="1" ht="54.75" customHeight="1" x14ac:dyDescent="0.25">
      <c r="A84" s="3" t="s">
        <v>224</v>
      </c>
      <c r="B84" s="7" t="s">
        <v>225</v>
      </c>
      <c r="C84" s="47">
        <v>100000</v>
      </c>
      <c r="D84" s="47">
        <v>100000</v>
      </c>
      <c r="E84" s="47">
        <v>100000</v>
      </c>
      <c r="F84" s="20">
        <f t="shared" si="1"/>
        <v>100</v>
      </c>
      <c r="G84" s="36"/>
    </row>
    <row r="85" spans="1:7" s="37" customFormat="1" ht="40.5" customHeight="1" x14ac:dyDescent="0.25">
      <c r="A85" s="3" t="s">
        <v>233</v>
      </c>
      <c r="B85" s="65" t="s">
        <v>232</v>
      </c>
      <c r="C85" s="47">
        <v>6750000</v>
      </c>
      <c r="D85" s="47">
        <v>6750000</v>
      </c>
      <c r="E85" s="47">
        <v>5187081</v>
      </c>
      <c r="F85" s="20">
        <f t="shared" si="1"/>
        <v>76.845644444444446</v>
      </c>
      <c r="G85" s="36"/>
    </row>
    <row r="86" spans="1:7" s="37" customFormat="1" ht="73.150000000000006" customHeight="1" x14ac:dyDescent="0.25">
      <c r="A86" s="3" t="s">
        <v>187</v>
      </c>
      <c r="B86" s="65" t="s">
        <v>168</v>
      </c>
      <c r="C86" s="47">
        <v>700</v>
      </c>
      <c r="D86" s="47">
        <v>525</v>
      </c>
      <c r="E86" s="47"/>
      <c r="F86" s="20">
        <f t="shared" si="1"/>
        <v>0</v>
      </c>
      <c r="G86" s="36"/>
    </row>
    <row r="87" spans="1:7" s="37" customFormat="1" ht="40.5" x14ac:dyDescent="0.25">
      <c r="A87" s="3" t="s">
        <v>186</v>
      </c>
      <c r="B87" s="65" t="s">
        <v>167</v>
      </c>
      <c r="C87" s="47">
        <v>44600</v>
      </c>
      <c r="D87" s="47">
        <v>33450</v>
      </c>
      <c r="E87" s="47"/>
      <c r="F87" s="20">
        <f t="shared" si="1"/>
        <v>0</v>
      </c>
      <c r="G87" s="36">
        <v>0</v>
      </c>
    </row>
    <row r="88" spans="1:7" s="37" customFormat="1" ht="54" x14ac:dyDescent="0.25">
      <c r="A88" s="3" t="s">
        <v>183</v>
      </c>
      <c r="B88" s="65" t="s">
        <v>184</v>
      </c>
      <c r="C88" s="47">
        <v>251440</v>
      </c>
      <c r="D88" s="47">
        <v>251440</v>
      </c>
      <c r="E88" s="47">
        <v>251440</v>
      </c>
      <c r="F88" s="20">
        <f t="shared" si="1"/>
        <v>100</v>
      </c>
      <c r="G88" s="36">
        <v>18.7</v>
      </c>
    </row>
    <row r="89" spans="1:7" s="37" customFormat="1" ht="57.75" customHeight="1" x14ac:dyDescent="0.25">
      <c r="A89" s="3" t="s">
        <v>185</v>
      </c>
      <c r="B89" s="7" t="s">
        <v>132</v>
      </c>
      <c r="C89" s="47">
        <v>-4305.8</v>
      </c>
      <c r="D89" s="47">
        <v>-4305.8</v>
      </c>
      <c r="E89" s="47">
        <v>-4305.8</v>
      </c>
      <c r="F89" s="20">
        <f t="shared" si="1"/>
        <v>100</v>
      </c>
      <c r="G89" s="36">
        <v>10.4</v>
      </c>
    </row>
    <row r="90" spans="1:7" s="37" customFormat="1" ht="15" x14ac:dyDescent="0.25">
      <c r="A90" s="27"/>
      <c r="B90" s="13" t="s">
        <v>29</v>
      </c>
      <c r="C90" s="49">
        <f>C6+C52</f>
        <v>319485771.98000002</v>
      </c>
      <c r="D90" s="49">
        <f>D6+D52</f>
        <v>272962526.34000003</v>
      </c>
      <c r="E90" s="49">
        <f>E6+E52</f>
        <v>241572746.30000001</v>
      </c>
      <c r="F90" s="20">
        <f t="shared" si="1"/>
        <v>75.612990463663778</v>
      </c>
      <c r="G90" s="36">
        <v>113.9</v>
      </c>
    </row>
    <row r="91" spans="1:7" s="24" customFormat="1" ht="15.75" x14ac:dyDescent="0.3">
      <c r="A91" s="38"/>
      <c r="B91" s="39" t="s">
        <v>30</v>
      </c>
      <c r="C91" s="51"/>
      <c r="D91" s="51"/>
      <c r="E91" s="51"/>
      <c r="F91" s="20"/>
      <c r="G91" s="20"/>
    </row>
    <row r="92" spans="1:7" s="37" customFormat="1" ht="15" x14ac:dyDescent="0.25">
      <c r="A92" s="9" t="s">
        <v>32</v>
      </c>
      <c r="B92" s="7" t="s">
        <v>106</v>
      </c>
      <c r="C92" s="47">
        <v>27289334.399999999</v>
      </c>
      <c r="D92" s="47">
        <v>27226044.399999999</v>
      </c>
      <c r="E92" s="47">
        <v>18795869.039999999</v>
      </c>
      <c r="F92" s="20">
        <f t="shared" si="1"/>
        <v>68.87624580539422</v>
      </c>
      <c r="G92" s="36">
        <v>115.4</v>
      </c>
    </row>
    <row r="93" spans="1:7" s="37" customFormat="1" ht="17.25" customHeight="1" x14ac:dyDescent="0.25">
      <c r="A93" s="28"/>
      <c r="B93" s="7" t="s">
        <v>69</v>
      </c>
      <c r="C93" s="47">
        <v>19864914.399999999</v>
      </c>
      <c r="D93" s="47">
        <v>19801624.399999999</v>
      </c>
      <c r="E93" s="47">
        <v>14426670.27</v>
      </c>
      <c r="F93" s="20">
        <f t="shared" si="1"/>
        <v>72.623873325122418</v>
      </c>
      <c r="G93" s="36">
        <v>110.9</v>
      </c>
    </row>
    <row r="94" spans="1:7" s="37" customFormat="1" ht="27" x14ac:dyDescent="0.25">
      <c r="A94" s="46" t="s">
        <v>134</v>
      </c>
      <c r="B94" s="7" t="s">
        <v>135</v>
      </c>
      <c r="C94" s="47">
        <v>2147797.7000000002</v>
      </c>
      <c r="D94" s="47">
        <v>2078036.7</v>
      </c>
      <c r="E94" s="47">
        <v>1395605.56</v>
      </c>
      <c r="F94" s="20">
        <f t="shared" si="1"/>
        <v>64.978445595690872</v>
      </c>
      <c r="G94" s="36">
        <v>112.6</v>
      </c>
    </row>
    <row r="95" spans="1:7" s="37" customFormat="1" ht="27" x14ac:dyDescent="0.25">
      <c r="A95" s="46"/>
      <c r="B95" s="7" t="s">
        <v>148</v>
      </c>
      <c r="C95" s="47">
        <v>1880626.7</v>
      </c>
      <c r="D95" s="47">
        <v>1810683.7</v>
      </c>
      <c r="E95" s="47">
        <v>1260686.83</v>
      </c>
      <c r="F95" s="20">
        <f t="shared" si="1"/>
        <v>67.035463763223191</v>
      </c>
      <c r="G95" s="36">
        <v>106.5</v>
      </c>
    </row>
    <row r="96" spans="1:7" s="37" customFormat="1" ht="15" x14ac:dyDescent="0.25">
      <c r="A96" s="9" t="s">
        <v>33</v>
      </c>
      <c r="B96" s="7" t="s">
        <v>31</v>
      </c>
      <c r="C96" s="47">
        <v>41532561.030000001</v>
      </c>
      <c r="D96" s="47">
        <v>41532561.030000001</v>
      </c>
      <c r="E96" s="47">
        <v>15966422.5</v>
      </c>
      <c r="F96" s="20">
        <f t="shared" si="1"/>
        <v>38.443144617224675</v>
      </c>
      <c r="G96" s="36">
        <v>117.7</v>
      </c>
    </row>
    <row r="97" spans="1:7" s="37" customFormat="1" ht="18.75" customHeight="1" x14ac:dyDescent="0.25">
      <c r="A97" s="9"/>
      <c r="B97" s="7" t="s">
        <v>70</v>
      </c>
      <c r="C97" s="47">
        <v>1755619</v>
      </c>
      <c r="D97" s="47">
        <v>1755619</v>
      </c>
      <c r="E97" s="47">
        <v>1148116.3799999999</v>
      </c>
      <c r="F97" s="20">
        <f t="shared" si="1"/>
        <v>65.396670917778849</v>
      </c>
      <c r="G97" s="36">
        <v>92.9</v>
      </c>
    </row>
    <row r="98" spans="1:7" s="37" customFormat="1" ht="18.75" customHeight="1" x14ac:dyDescent="0.25">
      <c r="A98" s="9" t="s">
        <v>169</v>
      </c>
      <c r="B98" s="7" t="s">
        <v>170</v>
      </c>
      <c r="C98" s="47">
        <v>44600</v>
      </c>
      <c r="D98" s="47">
        <v>44600</v>
      </c>
      <c r="E98" s="47"/>
      <c r="F98" s="20">
        <f t="shared" si="1"/>
        <v>0</v>
      </c>
      <c r="G98" s="36">
        <v>0</v>
      </c>
    </row>
    <row r="99" spans="1:7" s="37" customFormat="1" ht="18.75" customHeight="1" x14ac:dyDescent="0.25">
      <c r="A99" s="9" t="s">
        <v>143</v>
      </c>
      <c r="B99" s="7" t="s">
        <v>144</v>
      </c>
      <c r="C99" s="47">
        <v>39311664.030000001</v>
      </c>
      <c r="D99" s="47">
        <v>39311664.030000001</v>
      </c>
      <c r="E99" s="47">
        <v>14510941.960000001</v>
      </c>
      <c r="F99" s="20">
        <f t="shared" ref="F99:F125" si="2">(E99*100)/C99</f>
        <v>36.912560986800841</v>
      </c>
      <c r="G99" s="36">
        <v>128.6</v>
      </c>
    </row>
    <row r="100" spans="1:7" s="37" customFormat="1" ht="27" customHeight="1" x14ac:dyDescent="0.25">
      <c r="A100" s="9" t="s">
        <v>85</v>
      </c>
      <c r="B100" s="7" t="s">
        <v>115</v>
      </c>
      <c r="C100" s="47">
        <v>2027297</v>
      </c>
      <c r="D100" s="47">
        <v>2027297</v>
      </c>
      <c r="E100" s="47">
        <v>1381230.54</v>
      </c>
      <c r="F100" s="20">
        <f t="shared" si="2"/>
        <v>68.131632414984097</v>
      </c>
      <c r="G100" s="36">
        <v>94.7</v>
      </c>
    </row>
    <row r="101" spans="1:7" s="37" customFormat="1" ht="44.25" customHeight="1" x14ac:dyDescent="0.25">
      <c r="A101" s="9" t="s">
        <v>85</v>
      </c>
      <c r="B101" s="7" t="s">
        <v>136</v>
      </c>
      <c r="C101" s="47">
        <v>149000</v>
      </c>
      <c r="D101" s="47">
        <v>149000</v>
      </c>
      <c r="E101" s="47">
        <v>74250</v>
      </c>
      <c r="F101" s="20">
        <f t="shared" si="2"/>
        <v>49.832214765100673</v>
      </c>
      <c r="G101" s="36">
        <v>0</v>
      </c>
    </row>
    <row r="102" spans="1:7" s="37" customFormat="1" ht="15" x14ac:dyDescent="0.25">
      <c r="A102" s="9" t="s">
        <v>34</v>
      </c>
      <c r="B102" s="7" t="s">
        <v>38</v>
      </c>
      <c r="C102" s="47">
        <v>216019556.69999999</v>
      </c>
      <c r="D102" s="47">
        <v>213885177.25</v>
      </c>
      <c r="E102" s="47">
        <v>171395812.75999999</v>
      </c>
      <c r="F102" s="20">
        <f t="shared" si="2"/>
        <v>79.342729602037011</v>
      </c>
      <c r="G102" s="36">
        <v>116.9</v>
      </c>
    </row>
    <row r="103" spans="1:7" s="37" customFormat="1" ht="27.75" customHeight="1" x14ac:dyDescent="0.25">
      <c r="A103" s="28" t="s">
        <v>34</v>
      </c>
      <c r="B103" s="7" t="s">
        <v>149</v>
      </c>
      <c r="C103" s="52">
        <v>178871813.37</v>
      </c>
      <c r="D103" s="47">
        <v>176737433.91999999</v>
      </c>
      <c r="E103" s="47">
        <v>143138102.19</v>
      </c>
      <c r="F103" s="20">
        <f t="shared" si="2"/>
        <v>80.022726606967368</v>
      </c>
      <c r="G103" s="36">
        <v>120.6</v>
      </c>
    </row>
    <row r="104" spans="1:7" s="37" customFormat="1" ht="15" x14ac:dyDescent="0.25">
      <c r="A104" s="9" t="s">
        <v>35</v>
      </c>
      <c r="B104" s="7" t="s">
        <v>120</v>
      </c>
      <c r="C104" s="47">
        <v>41101312.880000003</v>
      </c>
      <c r="D104" s="47">
        <v>38887825.329999998</v>
      </c>
      <c r="E104" s="47">
        <v>28540049.510000002</v>
      </c>
      <c r="F104" s="20">
        <f t="shared" si="2"/>
        <v>69.438291650989228</v>
      </c>
      <c r="G104" s="36">
        <v>120.9</v>
      </c>
    </row>
    <row r="105" spans="1:7" s="37" customFormat="1" ht="25.5" customHeight="1" x14ac:dyDescent="0.25">
      <c r="A105" s="28" t="s">
        <v>35</v>
      </c>
      <c r="B105" s="7" t="s">
        <v>149</v>
      </c>
      <c r="C105" s="47">
        <v>35378625.100000001</v>
      </c>
      <c r="D105" s="47">
        <v>33165137.550000001</v>
      </c>
      <c r="E105" s="47">
        <v>24578265</v>
      </c>
      <c r="F105" s="20">
        <f t="shared" si="2"/>
        <v>69.472075103336905</v>
      </c>
      <c r="G105" s="36">
        <v>125</v>
      </c>
    </row>
    <row r="106" spans="1:7" s="37" customFormat="1" ht="15" x14ac:dyDescent="0.25">
      <c r="A106" s="9" t="s">
        <v>36</v>
      </c>
      <c r="B106" s="7" t="s">
        <v>39</v>
      </c>
      <c r="C106" s="47">
        <v>29337857.780000001</v>
      </c>
      <c r="D106" s="47">
        <v>27844877.780000001</v>
      </c>
      <c r="E106" s="47">
        <v>20304874.109999999</v>
      </c>
      <c r="F106" s="20">
        <f t="shared" si="2"/>
        <v>69.210486540166187</v>
      </c>
      <c r="G106" s="58">
        <v>90.3</v>
      </c>
    </row>
    <row r="107" spans="1:7" s="37" customFormat="1" ht="16.5" customHeight="1" x14ac:dyDescent="0.25">
      <c r="A107" s="29" t="s">
        <v>37</v>
      </c>
      <c r="B107" s="7" t="s">
        <v>131</v>
      </c>
      <c r="C107" s="47">
        <v>11763455.1</v>
      </c>
      <c r="D107" s="47">
        <v>11042947.550000001</v>
      </c>
      <c r="E107" s="47">
        <v>8235175.4000000004</v>
      </c>
      <c r="F107" s="20">
        <f t="shared" si="2"/>
        <v>70.006433739012621</v>
      </c>
      <c r="G107" s="36">
        <v>529.70000000000005</v>
      </c>
    </row>
    <row r="108" spans="1:7" s="37" customFormat="1" ht="15" x14ac:dyDescent="0.25">
      <c r="A108" s="30">
        <v>1000</v>
      </c>
      <c r="B108" s="13" t="s">
        <v>40</v>
      </c>
      <c r="C108" s="49">
        <f>SUM(C109,C110,C111,C112,C113)</f>
        <v>2917000</v>
      </c>
      <c r="D108" s="49">
        <f>SUM(D109,D110,D111,D112,D113)</f>
        <v>2917000</v>
      </c>
      <c r="E108" s="49">
        <f>SUM(E109,E110,E111,E112,E113)</f>
        <v>2210377.29</v>
      </c>
      <c r="F108" s="20">
        <f t="shared" si="2"/>
        <v>75.775704148097361</v>
      </c>
      <c r="G108" s="36">
        <v>174.8</v>
      </c>
    </row>
    <row r="109" spans="1:7" s="37" customFormat="1" ht="25.5" customHeight="1" x14ac:dyDescent="0.25">
      <c r="A109" s="31" t="s">
        <v>87</v>
      </c>
      <c r="B109" s="40" t="s">
        <v>88</v>
      </c>
      <c r="C109" s="53">
        <v>80100</v>
      </c>
      <c r="D109" s="53">
        <v>80100</v>
      </c>
      <c r="E109" s="53">
        <v>47520</v>
      </c>
      <c r="F109" s="20">
        <f t="shared" si="2"/>
        <v>59.325842696629216</v>
      </c>
      <c r="G109" s="56">
        <v>0</v>
      </c>
    </row>
    <row r="110" spans="1:7" s="37" customFormat="1" ht="33" customHeight="1" x14ac:dyDescent="0.25">
      <c r="A110" s="9">
        <v>1003</v>
      </c>
      <c r="B110" s="7" t="s">
        <v>133</v>
      </c>
      <c r="C110" s="47">
        <v>1146200</v>
      </c>
      <c r="D110" s="47">
        <v>1146200</v>
      </c>
      <c r="E110" s="47">
        <v>672792.02</v>
      </c>
      <c r="F110" s="20">
        <f t="shared" si="2"/>
        <v>58.69761123713139</v>
      </c>
      <c r="G110" s="36">
        <v>161.5</v>
      </c>
    </row>
    <row r="111" spans="1:7" s="37" customFormat="1" ht="89.45" customHeight="1" x14ac:dyDescent="0.25">
      <c r="A111" s="9" t="s">
        <v>171</v>
      </c>
      <c r="B111" s="7" t="s">
        <v>172</v>
      </c>
      <c r="C111" s="47">
        <v>500000</v>
      </c>
      <c r="D111" s="47">
        <v>500000</v>
      </c>
      <c r="E111" s="47">
        <v>437840.27</v>
      </c>
      <c r="F111" s="20">
        <f t="shared" si="2"/>
        <v>87.568054000000004</v>
      </c>
      <c r="G111" s="36">
        <v>126</v>
      </c>
    </row>
    <row r="112" spans="1:7" s="37" customFormat="1" ht="89.45" customHeight="1" x14ac:dyDescent="0.25">
      <c r="A112" s="9" t="s">
        <v>171</v>
      </c>
      <c r="B112" s="7" t="s">
        <v>221</v>
      </c>
      <c r="C112" s="47">
        <v>151200</v>
      </c>
      <c r="D112" s="47">
        <v>151200</v>
      </c>
      <c r="E112" s="47">
        <v>151200</v>
      </c>
      <c r="F112" s="20">
        <f t="shared" si="2"/>
        <v>100</v>
      </c>
      <c r="G112" s="36"/>
    </row>
    <row r="113" spans="1:7" s="37" customFormat="1" ht="18.75" customHeight="1" x14ac:dyDescent="0.25">
      <c r="A113" s="32" t="s">
        <v>76</v>
      </c>
      <c r="B113" s="41" t="s">
        <v>114</v>
      </c>
      <c r="C113" s="54">
        <v>1039500</v>
      </c>
      <c r="D113" s="55">
        <v>1039500</v>
      </c>
      <c r="E113" s="54">
        <v>901025</v>
      </c>
      <c r="F113" s="20">
        <f t="shared" si="2"/>
        <v>86.678691678691678</v>
      </c>
      <c r="G113" s="36">
        <v>301.8</v>
      </c>
    </row>
    <row r="114" spans="1:7" s="37" customFormat="1" ht="16.5" customHeight="1" x14ac:dyDescent="0.25">
      <c r="A114" s="32" t="s">
        <v>105</v>
      </c>
      <c r="B114" s="41" t="s">
        <v>116</v>
      </c>
      <c r="C114" s="54">
        <v>50000</v>
      </c>
      <c r="D114" s="55">
        <v>50000</v>
      </c>
      <c r="E114" s="54">
        <v>37500</v>
      </c>
      <c r="F114" s="20">
        <f t="shared" si="2"/>
        <v>75</v>
      </c>
      <c r="G114" s="36">
        <v>411.7</v>
      </c>
    </row>
    <row r="115" spans="1:7" s="37" customFormat="1" ht="14.25" customHeight="1" x14ac:dyDescent="0.25">
      <c r="A115" s="32" t="s">
        <v>122</v>
      </c>
      <c r="B115" s="41" t="s">
        <v>123</v>
      </c>
      <c r="C115" s="54">
        <v>50000</v>
      </c>
      <c r="D115" s="55">
        <v>50000</v>
      </c>
      <c r="E115" s="54">
        <v>37500</v>
      </c>
      <c r="F115" s="20">
        <f t="shared" si="2"/>
        <v>75</v>
      </c>
      <c r="G115" s="36">
        <v>411.7</v>
      </c>
    </row>
    <row r="116" spans="1:7" s="37" customFormat="1" ht="14.25" customHeight="1" x14ac:dyDescent="0.25">
      <c r="A116" s="32" t="s">
        <v>124</v>
      </c>
      <c r="B116" s="41" t="s">
        <v>125</v>
      </c>
      <c r="C116" s="54">
        <v>569300</v>
      </c>
      <c r="D116" s="55">
        <v>569300</v>
      </c>
      <c r="E116" s="54">
        <v>494300</v>
      </c>
      <c r="F116" s="20">
        <f t="shared" si="2"/>
        <v>86.825926576497451</v>
      </c>
      <c r="G116" s="36">
        <v>299.3</v>
      </c>
    </row>
    <row r="117" spans="1:7" s="37" customFormat="1" ht="15.75" customHeight="1" x14ac:dyDescent="0.25">
      <c r="A117" s="32" t="s">
        <v>126</v>
      </c>
      <c r="B117" s="41" t="s">
        <v>86</v>
      </c>
      <c r="C117" s="54">
        <v>569300</v>
      </c>
      <c r="D117" s="55">
        <v>569300</v>
      </c>
      <c r="E117" s="54">
        <v>494300</v>
      </c>
      <c r="F117" s="20">
        <f t="shared" si="2"/>
        <v>86.825926576497451</v>
      </c>
      <c r="G117" s="36">
        <v>299.3</v>
      </c>
    </row>
    <row r="118" spans="1:7" s="37" customFormat="1" ht="30" customHeight="1" x14ac:dyDescent="0.25">
      <c r="A118" s="32" t="s">
        <v>127</v>
      </c>
      <c r="B118" s="41" t="s">
        <v>128</v>
      </c>
      <c r="C118" s="54">
        <v>7209.02</v>
      </c>
      <c r="D118" s="55">
        <v>7209.02</v>
      </c>
      <c r="E118" s="54"/>
      <c r="F118" s="20">
        <f t="shared" si="2"/>
        <v>0</v>
      </c>
      <c r="G118" s="36">
        <v>0</v>
      </c>
    </row>
    <row r="119" spans="1:7" s="37" customFormat="1" ht="27" customHeight="1" x14ac:dyDescent="0.25">
      <c r="A119" s="32" t="s">
        <v>129</v>
      </c>
      <c r="B119" s="41" t="s">
        <v>130</v>
      </c>
      <c r="C119" s="54">
        <v>7209.02</v>
      </c>
      <c r="D119" s="55">
        <v>7209.2</v>
      </c>
      <c r="E119" s="54"/>
      <c r="F119" s="20">
        <f t="shared" si="2"/>
        <v>0</v>
      </c>
      <c r="G119" s="36">
        <v>0</v>
      </c>
    </row>
    <row r="120" spans="1:7" s="37" customFormat="1" ht="15" x14ac:dyDescent="0.25">
      <c r="A120" s="9" t="s">
        <v>121</v>
      </c>
      <c r="B120" s="7" t="s">
        <v>117</v>
      </c>
      <c r="C120" s="47">
        <v>864460</v>
      </c>
      <c r="D120" s="47">
        <v>864460</v>
      </c>
      <c r="E120" s="47">
        <v>653260</v>
      </c>
      <c r="F120" s="20">
        <f t="shared" si="2"/>
        <v>75.568563033570086</v>
      </c>
      <c r="G120" s="36">
        <v>105.2</v>
      </c>
    </row>
    <row r="121" spans="1:7" s="37" customFormat="1" ht="15" x14ac:dyDescent="0.25">
      <c r="A121" s="28"/>
      <c r="B121" s="13" t="s">
        <v>41</v>
      </c>
      <c r="C121" s="49">
        <f>C92+C94+C96+C102+C104+C108+C114+C116+C118+C120</f>
        <v>332498531.72999996</v>
      </c>
      <c r="D121" s="49">
        <f>D92+D94+D96+D102+D104+D108+D114+D116+D118+D120</f>
        <v>328017613.72999996</v>
      </c>
      <c r="E121" s="49">
        <f>E92+E94+E96+E102+E104+E108+E114+E116+E118+E120</f>
        <v>239489196.65999997</v>
      </c>
      <c r="F121" s="20">
        <f t="shared" si="2"/>
        <v>72.027144124195189</v>
      </c>
      <c r="G121" s="36">
        <v>117.9</v>
      </c>
    </row>
    <row r="122" spans="1:7" s="37" customFormat="1" ht="27.75" customHeight="1" x14ac:dyDescent="0.25">
      <c r="A122" s="33"/>
      <c r="B122" s="13" t="s">
        <v>150</v>
      </c>
      <c r="C122" s="49">
        <f>C93+C95+C97+C103+C105</f>
        <v>237751598.56999999</v>
      </c>
      <c r="D122" s="49">
        <f>D93+D95+D97+D103+D105</f>
        <v>233270498.56999999</v>
      </c>
      <c r="E122" s="49">
        <f>E93+E95+E97+E103+E105</f>
        <v>184551840.66999999</v>
      </c>
      <c r="F122" s="20">
        <f t="shared" si="2"/>
        <v>77.623806434960031</v>
      </c>
      <c r="G122" s="36">
        <v>120.1</v>
      </c>
    </row>
    <row r="123" spans="1:7" s="37" customFormat="1" ht="20.25" customHeight="1" x14ac:dyDescent="0.25">
      <c r="A123" s="28"/>
      <c r="B123" s="17" t="s">
        <v>55</v>
      </c>
      <c r="C123" s="49">
        <f>C128+C127</f>
        <v>13012759.75</v>
      </c>
      <c r="D123" s="49">
        <f>D128+D127</f>
        <v>56055087.390000045</v>
      </c>
      <c r="E123" s="49">
        <f>E128+E127</f>
        <v>-2083549.6400000155</v>
      </c>
      <c r="F123" s="20">
        <f t="shared" si="2"/>
        <v>-16.01158924032249</v>
      </c>
      <c r="G123" s="36"/>
    </row>
    <row r="124" spans="1:7" s="37" customFormat="1" ht="15" x14ac:dyDescent="0.25">
      <c r="A124" s="9"/>
      <c r="B124" s="13" t="s">
        <v>42</v>
      </c>
      <c r="C124" s="49">
        <f>C128+C127</f>
        <v>13012759.75</v>
      </c>
      <c r="D124" s="49">
        <f>D128+D127</f>
        <v>56055087.390000045</v>
      </c>
      <c r="E124" s="49">
        <f>E128+E127</f>
        <v>-2083549.6400000155</v>
      </c>
      <c r="F124" s="20">
        <f t="shared" si="2"/>
        <v>-16.01158924032249</v>
      </c>
      <c r="G124" s="36"/>
    </row>
    <row r="125" spans="1:7" s="37" customFormat="1" ht="1.5" hidden="1" customHeight="1" x14ac:dyDescent="0.25">
      <c r="A125" s="9" t="s">
        <v>77</v>
      </c>
      <c r="B125" s="7" t="s">
        <v>78</v>
      </c>
      <c r="C125" s="47"/>
      <c r="D125" s="47"/>
      <c r="E125" s="47"/>
      <c r="F125" s="20" t="e">
        <f t="shared" si="2"/>
        <v>#DIV/0!</v>
      </c>
      <c r="G125" s="36"/>
    </row>
    <row r="126" spans="1:7" s="37" customFormat="1" ht="1.5" hidden="1" customHeight="1" x14ac:dyDescent="0.25">
      <c r="A126" s="9"/>
      <c r="B126" s="7"/>
      <c r="C126" s="47"/>
      <c r="D126" s="47"/>
      <c r="E126" s="47"/>
      <c r="F126" s="20"/>
      <c r="G126" s="36"/>
    </row>
    <row r="127" spans="1:7" s="37" customFormat="1" ht="28.5" customHeight="1" x14ac:dyDescent="0.25">
      <c r="A127" s="9" t="s">
        <v>89</v>
      </c>
      <c r="B127" s="7" t="s">
        <v>91</v>
      </c>
      <c r="C127" s="47">
        <v>-319485771.98000002</v>
      </c>
      <c r="D127" s="47">
        <v>-272962526.33999997</v>
      </c>
      <c r="E127" s="47">
        <v>-241572746.30000001</v>
      </c>
      <c r="F127" s="20"/>
      <c r="G127" s="36"/>
    </row>
    <row r="128" spans="1:7" s="37" customFormat="1" ht="34.5" customHeight="1" x14ac:dyDescent="0.25">
      <c r="A128" s="9" t="s">
        <v>90</v>
      </c>
      <c r="B128" s="7" t="s">
        <v>92</v>
      </c>
      <c r="C128" s="47">
        <v>332498531.73000002</v>
      </c>
      <c r="D128" s="47">
        <v>329017613.73000002</v>
      </c>
      <c r="E128" s="47">
        <v>239489196.66</v>
      </c>
      <c r="F128" s="20"/>
      <c r="G128" s="36"/>
    </row>
    <row r="129" spans="1:7" s="22" customFormat="1" ht="4.1500000000000004" customHeight="1" x14ac:dyDescent="0.25">
      <c r="A129" s="10"/>
      <c r="B129" s="23"/>
      <c r="C129" s="23"/>
      <c r="E129" s="44"/>
    </row>
    <row r="130" spans="1:7" s="22" customFormat="1" ht="15.75" hidden="1" customHeight="1" x14ac:dyDescent="0.25">
      <c r="A130" s="10"/>
      <c r="B130" s="23"/>
      <c r="C130" s="23"/>
      <c r="E130" s="44"/>
    </row>
    <row r="131" spans="1:7" ht="13.5" customHeight="1" x14ac:dyDescent="0.25">
      <c r="A131" s="75" t="s">
        <v>173</v>
      </c>
      <c r="B131" s="76"/>
      <c r="C131" s="76"/>
      <c r="D131" s="77"/>
      <c r="E131" s="77"/>
      <c r="F131" s="77"/>
      <c r="G131" s="77"/>
    </row>
  </sheetData>
  <mergeCells count="4">
    <mergeCell ref="B3:E3"/>
    <mergeCell ref="B4:E4"/>
    <mergeCell ref="A131:G131"/>
    <mergeCell ref="F1:G1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85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Финуправление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Бухгалтерия</dc:creator>
  <cp:lastModifiedBy>ГИС</cp:lastModifiedBy>
  <cp:lastPrinted>2018-10-02T06:25:52Z</cp:lastPrinted>
  <dcterms:created xsi:type="dcterms:W3CDTF">2006-08-11T13:13:49Z</dcterms:created>
  <dcterms:modified xsi:type="dcterms:W3CDTF">2018-10-10T04:43:27Z</dcterms:modified>
</cp:coreProperties>
</file>