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E42E5C0C-10A0-49C0-B0DA-4FFB9572441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  <c r="G29" i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F36" i="1"/>
  <c r="G36" i="1" s="1"/>
  <c r="H36" i="1" s="1"/>
  <c r="F29" i="1"/>
  <c r="E31" i="1"/>
  <c r="E28" i="1"/>
  <c r="F28" i="1" l="1"/>
  <c r="G28" i="1"/>
  <c r="H28" i="1"/>
  <c r="K4" i="2"/>
  <c r="C28" i="1" l="1"/>
  <c r="O5" i="2" l="1"/>
  <c r="M5" i="2"/>
  <c r="L5" i="2"/>
  <c r="O4" i="2"/>
  <c r="N4" i="2"/>
  <c r="M4" i="2"/>
  <c r="L4" i="2"/>
  <c r="D44" i="1" l="1"/>
  <c r="J12" i="1"/>
  <c r="K12" i="1"/>
  <c r="L12" i="1"/>
  <c r="M12" i="1"/>
  <c r="N12" i="1"/>
  <c r="E44" i="1"/>
  <c r="F44" i="1"/>
  <c r="G44" i="1"/>
  <c r="H44" i="1"/>
  <c r="C41" i="1" l="1"/>
  <c r="K29" i="1" l="1"/>
  <c r="N7" i="1"/>
  <c r="M7" i="1"/>
  <c r="L7" i="1"/>
  <c r="K7" i="1"/>
  <c r="J7" i="1"/>
  <c r="M28" i="1" l="1"/>
  <c r="N29" i="1"/>
  <c r="L29" i="1"/>
  <c r="L28" i="1"/>
  <c r="N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1" i="1"/>
  <c r="M11" i="1"/>
  <c r="L11" i="1"/>
  <c r="K11" i="1"/>
  <c r="J11" i="1"/>
  <c r="K28" i="1" l="1"/>
</calcChain>
</file>

<file path=xl/sharedStrings.xml><?xml version="1.0" encoding="utf-8"?>
<sst xmlns="http://schemas.openxmlformats.org/spreadsheetml/2006/main" count="112" uniqueCount="66">
  <si>
    <t xml:space="preserve">Показатели </t>
  </si>
  <si>
    <t>Един. Измер.</t>
  </si>
  <si>
    <t>отчет</t>
  </si>
  <si>
    <t>оценка</t>
  </si>
  <si>
    <t>прогноз</t>
  </si>
  <si>
    <t>Продукция сельского хозяйства</t>
  </si>
  <si>
    <t>млн. руб</t>
  </si>
  <si>
    <t>Индекс производства продукции сельского хозяйства</t>
  </si>
  <si>
    <t>% к предыдущему году в  сопоставимых ценах</t>
  </si>
  <si>
    <t>Индекс -дефлятор продукции сельского хозяйства в хозяйствах всех категорий</t>
  </si>
  <si>
    <t xml:space="preserve">% к предыдущему году </t>
  </si>
  <si>
    <t>Призводство (все категории хозяйств)</t>
  </si>
  <si>
    <t>Валовой сбор зерна( в весе после доработки)</t>
  </si>
  <si>
    <t>тыс. тонн</t>
  </si>
  <si>
    <t>Валовой сбор сахарной свеклы</t>
  </si>
  <si>
    <t>Валовой сбор семян масличных культур-всего</t>
  </si>
  <si>
    <t>в том числе подсолнечника</t>
  </si>
  <si>
    <t>Валовой сбор картофеля</t>
  </si>
  <si>
    <t>Валовой сбор овощей</t>
  </si>
  <si>
    <t>в т.ч. закрытого грунта</t>
  </si>
  <si>
    <t>Скот и птица на убой (в живом весе)</t>
  </si>
  <si>
    <t>Молоко</t>
  </si>
  <si>
    <t>Яйца</t>
  </si>
  <si>
    <t>млн.шт</t>
  </si>
  <si>
    <t>Шерсть- всего</t>
  </si>
  <si>
    <t>ц</t>
  </si>
  <si>
    <t>Улов речной рыбы-всего</t>
  </si>
  <si>
    <t>Улов прудовой рыбы-всего</t>
  </si>
  <si>
    <t>Площадь садов,всего</t>
  </si>
  <si>
    <t>га</t>
  </si>
  <si>
    <t>Площадь ягодников,всего</t>
  </si>
  <si>
    <t>Площадь прудов, всего</t>
  </si>
  <si>
    <t>Площадь теплиц, всего</t>
  </si>
  <si>
    <t>Доходы уменьшенные на величену расходов в соответствии со статьей 346.5 Налогового кодекса Российской федерации,сельскохозяйственных  товаропроизводителей, перешедших на уплату единого сельскохозяйственного налога-всего</t>
  </si>
  <si>
    <t>тыс. руб</t>
  </si>
  <si>
    <t>Святославское МО</t>
  </si>
  <si>
    <t>Хрущевское МО</t>
  </si>
  <si>
    <t>Краснознаменское МО</t>
  </si>
  <si>
    <t>Красавское МО</t>
  </si>
  <si>
    <t>Песчанское МО</t>
  </si>
  <si>
    <t>Еловатское МО</t>
  </si>
  <si>
    <t>Благовещенское МО</t>
  </si>
  <si>
    <t>Самойловское МО</t>
  </si>
  <si>
    <t>2019год</t>
  </si>
  <si>
    <t>2021 год</t>
  </si>
  <si>
    <t>т</t>
  </si>
  <si>
    <t>дефляторы</t>
  </si>
  <si>
    <t>Показатели</t>
  </si>
  <si>
    <t>2016 год, отчет</t>
  </si>
  <si>
    <t>2020 год, прогноз</t>
  </si>
  <si>
    <t>2021 год, прогноз</t>
  </si>
  <si>
    <t>Валовая продукция сельского хозяйства во всех категориях хозяйств в действующих ценах каждого года - всего</t>
  </si>
  <si>
    <t>Темп роста к предыдущему году в сопоставимой оценке</t>
  </si>
  <si>
    <t>факт</t>
  </si>
  <si>
    <t>расчет</t>
  </si>
  <si>
    <t>2017 год,</t>
  </si>
  <si>
    <t>2018 год</t>
  </si>
  <si>
    <t>2020год</t>
  </si>
  <si>
    <t>2022 год</t>
  </si>
  <si>
    <t>2017 год, отчет</t>
  </si>
  <si>
    <t>2018год, отчет</t>
  </si>
  <si>
    <t>2019 год, оценка</t>
  </si>
  <si>
    <t>2022 год, прогноз</t>
  </si>
  <si>
    <t>Показатели сельского хозяйства по Самойловскому муниципальному району Саратовской области к прогнозу на 2019 - 2022 годы</t>
  </si>
  <si>
    <t>Начальник отдела сельского хозяйства администрации Самойловского муниципального района</t>
  </si>
  <si>
    <t>Д.П. Завгородний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</si>
</sst>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8" xfId="0" applyFill="1" applyBorder="1" applyAlignment="1">
      <alignment horizontal="center"/>
    </xf>
    <xf numFmtId="0" fontId="1" fillId="0" borderId="2" xfId="0" applyFont="1" applyBorder="1"/>
    <xf numFmtId="165" fontId="2" fillId="4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1" fillId="0" borderId="7" xfId="0" applyFont="1" applyFill="1" applyBorder="1" applyAlignment="1">
      <alignment vertical="top" wrapText="1"/>
    </xf>
    <xf numFmtId="0" fontId="10" fillId="0" borderId="7" xfId="0" applyFont="1" applyBorder="1"/>
    <xf numFmtId="0" fontId="11" fillId="0" borderId="7" xfId="0" applyFont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0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0" xfId="0" applyFont="1" applyBorder="1"/>
    <xf numFmtId="0" fontId="15" fillId="3" borderId="0" xfId="0" applyFont="1" applyFill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2" fillId="2" borderId="10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view="pageBreakPreview" zoomScale="60" zoomScaleNormal="75" workbookViewId="0">
      <selection activeCell="Q41" sqref="Q41"/>
    </sheetView>
  </sheetViews>
  <sheetFormatPr defaultRowHeight="15" x14ac:dyDescent="0.25"/>
  <cols>
    <col min="1" max="1" width="35.42578125" customWidth="1"/>
    <col min="2" max="2" width="18.42578125" customWidth="1"/>
    <col min="3" max="4" width="10.7109375" style="51" bestFit="1" customWidth="1"/>
    <col min="5" max="5" width="12.85546875" style="51" customWidth="1"/>
    <col min="6" max="8" width="10.7109375" style="51" bestFit="1" customWidth="1"/>
    <col min="9" max="9" width="6" style="51" customWidth="1"/>
    <col min="10" max="14" width="9.140625" style="51"/>
  </cols>
  <sheetData>
    <row r="2" spans="1:15" x14ac:dyDescent="0.25">
      <c r="A2" s="74" t="s">
        <v>63</v>
      </c>
      <c r="B2" s="74"/>
      <c r="C2" s="74"/>
      <c r="D2" s="74"/>
      <c r="E2" s="74"/>
      <c r="F2" s="74"/>
      <c r="G2" s="74"/>
      <c r="H2" s="74"/>
      <c r="I2" s="35"/>
      <c r="J2" s="35"/>
      <c r="K2" s="35"/>
      <c r="L2" s="35"/>
      <c r="M2" s="35"/>
      <c r="N2" s="35"/>
    </row>
    <row r="3" spans="1:15" x14ac:dyDescent="0.25">
      <c r="A3" s="74"/>
      <c r="B3" s="74"/>
      <c r="C3" s="74"/>
      <c r="D3" s="74"/>
      <c r="E3" s="74"/>
      <c r="F3" s="74"/>
      <c r="G3" s="74"/>
      <c r="H3" s="74"/>
      <c r="I3" s="35"/>
      <c r="J3" s="35"/>
      <c r="K3" s="35"/>
      <c r="L3" s="35"/>
      <c r="M3" s="35"/>
      <c r="N3" s="35"/>
    </row>
    <row r="4" spans="1:15" x14ac:dyDescent="0.25">
      <c r="A4" s="13"/>
      <c r="B4" s="1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x14ac:dyDescent="0.25">
      <c r="A5" s="14" t="s">
        <v>0</v>
      </c>
      <c r="B5" s="12" t="s">
        <v>1</v>
      </c>
      <c r="C5" s="36" t="s">
        <v>55</v>
      </c>
      <c r="D5" s="37" t="s">
        <v>56</v>
      </c>
      <c r="E5" s="36" t="s">
        <v>43</v>
      </c>
      <c r="F5" s="37" t="s">
        <v>57</v>
      </c>
      <c r="G5" s="36" t="s">
        <v>44</v>
      </c>
      <c r="H5" s="37" t="s">
        <v>58</v>
      </c>
      <c r="I5" s="35"/>
      <c r="J5" s="37" t="s">
        <v>56</v>
      </c>
      <c r="K5" s="36" t="s">
        <v>43</v>
      </c>
      <c r="L5" s="37" t="s">
        <v>57</v>
      </c>
      <c r="M5" s="36" t="s">
        <v>44</v>
      </c>
      <c r="N5" s="37" t="s">
        <v>58</v>
      </c>
    </row>
    <row r="6" spans="1:15" x14ac:dyDescent="0.25">
      <c r="A6" s="15"/>
      <c r="B6" s="16"/>
      <c r="C6" s="38" t="s">
        <v>2</v>
      </c>
      <c r="D6" s="39" t="s">
        <v>3</v>
      </c>
      <c r="E6" s="38" t="s">
        <v>4</v>
      </c>
      <c r="F6" s="39" t="s">
        <v>4</v>
      </c>
      <c r="G6" s="38" t="s">
        <v>4</v>
      </c>
      <c r="H6" s="39" t="s">
        <v>4</v>
      </c>
      <c r="I6" s="35"/>
      <c r="J6" s="40"/>
      <c r="K6" s="40"/>
      <c r="L6" s="40"/>
      <c r="M6" s="40"/>
      <c r="N6" s="40"/>
    </row>
    <row r="7" spans="1:15" x14ac:dyDescent="0.25">
      <c r="A7" s="17" t="s">
        <v>5</v>
      </c>
      <c r="B7" s="17" t="s">
        <v>6</v>
      </c>
      <c r="C7" s="63">
        <v>3433.5</v>
      </c>
      <c r="D7" s="33">
        <v>3640</v>
      </c>
      <c r="E7" s="33">
        <v>4039</v>
      </c>
      <c r="F7" s="33">
        <v>4326</v>
      </c>
      <c r="G7" s="33">
        <v>4647</v>
      </c>
      <c r="H7" s="33">
        <v>5007</v>
      </c>
      <c r="I7" s="35"/>
      <c r="J7" s="40">
        <f t="shared" ref="J7" si="0">D7/C7*100</f>
        <v>106.01427115188584</v>
      </c>
      <c r="K7" s="40">
        <f t="shared" ref="K7" si="1">E7/D7*100</f>
        <v>110.96153846153847</v>
      </c>
      <c r="L7" s="40">
        <f t="shared" ref="L7" si="2">F7/E7*100</f>
        <v>107.10571923743501</v>
      </c>
      <c r="M7" s="40">
        <f t="shared" ref="M7" si="3">G7/F7*100</f>
        <v>107.42024965325936</v>
      </c>
      <c r="N7" s="40">
        <f t="shared" ref="N7" si="4">H7/G7*100</f>
        <v>107.74693350548741</v>
      </c>
    </row>
    <row r="8" spans="1:15" ht="60" x14ac:dyDescent="0.25">
      <c r="A8" s="18" t="s">
        <v>7</v>
      </c>
      <c r="B8" s="18" t="s">
        <v>8</v>
      </c>
      <c r="C8" s="44">
        <v>90.6</v>
      </c>
      <c r="D8" s="62">
        <v>105.4</v>
      </c>
      <c r="E8" s="32">
        <v>103.5</v>
      </c>
      <c r="F8" s="32">
        <v>103.8</v>
      </c>
      <c r="G8" s="32">
        <v>103.9</v>
      </c>
      <c r="H8" s="32">
        <v>104</v>
      </c>
      <c r="I8" s="35"/>
      <c r="J8" s="40"/>
      <c r="K8" s="40"/>
      <c r="L8" s="40"/>
      <c r="M8" s="40"/>
      <c r="N8" s="40"/>
    </row>
    <row r="9" spans="1:15" ht="45" x14ac:dyDescent="0.25">
      <c r="A9" s="20" t="s">
        <v>9</v>
      </c>
      <c r="B9" s="21" t="s">
        <v>10</v>
      </c>
      <c r="C9" s="64">
        <v>85.1</v>
      </c>
      <c r="D9" s="61">
        <v>100.6</v>
      </c>
      <c r="E9" s="61">
        <v>103.5</v>
      </c>
      <c r="F9" s="61">
        <v>103.2</v>
      </c>
      <c r="G9" s="61">
        <v>103.4</v>
      </c>
      <c r="H9" s="61">
        <v>103.6</v>
      </c>
      <c r="I9" s="35"/>
      <c r="J9" s="40"/>
      <c r="K9" s="40"/>
      <c r="L9" s="40"/>
      <c r="M9" s="40"/>
      <c r="N9" s="40"/>
    </row>
    <row r="10" spans="1:15" x14ac:dyDescent="0.25">
      <c r="A10" s="22" t="s">
        <v>11</v>
      </c>
      <c r="B10" s="19"/>
      <c r="C10" s="65"/>
      <c r="D10" s="34"/>
      <c r="E10" s="34"/>
      <c r="F10" s="34"/>
      <c r="G10" s="34"/>
      <c r="H10" s="34"/>
      <c r="I10" s="35"/>
      <c r="J10" s="40"/>
      <c r="K10" s="40"/>
      <c r="L10" s="40"/>
      <c r="M10" s="40"/>
      <c r="N10" s="40"/>
    </row>
    <row r="11" spans="1:15" ht="30" x14ac:dyDescent="0.25">
      <c r="A11" s="20" t="s">
        <v>12</v>
      </c>
      <c r="B11" s="23" t="s">
        <v>13</v>
      </c>
      <c r="C11" s="66">
        <v>220.2</v>
      </c>
      <c r="D11" s="66">
        <v>152.30000000000001</v>
      </c>
      <c r="E11" s="41">
        <v>154</v>
      </c>
      <c r="F11" s="41">
        <v>155</v>
      </c>
      <c r="G11" s="41">
        <v>156</v>
      </c>
      <c r="H11" s="41">
        <v>158</v>
      </c>
      <c r="I11" s="42"/>
      <c r="J11" s="40">
        <f t="shared" ref="J11:N26" si="5">D11/C11*100</f>
        <v>69.164396003633072</v>
      </c>
      <c r="K11" s="40">
        <f t="shared" si="5"/>
        <v>101.11621799080761</v>
      </c>
      <c r="L11" s="40">
        <f t="shared" si="5"/>
        <v>100.64935064935065</v>
      </c>
      <c r="M11" s="40">
        <f t="shared" si="5"/>
        <v>100.64516129032258</v>
      </c>
      <c r="N11" s="40">
        <f t="shared" si="5"/>
        <v>101.28205128205127</v>
      </c>
    </row>
    <row r="12" spans="1:15" x14ac:dyDescent="0.25">
      <c r="A12" s="19" t="s">
        <v>14</v>
      </c>
      <c r="B12" s="23" t="s">
        <v>13</v>
      </c>
      <c r="C12" s="44">
        <v>12.3</v>
      </c>
      <c r="D12" s="44">
        <v>15.1</v>
      </c>
      <c r="E12" s="32">
        <v>15.15</v>
      </c>
      <c r="F12" s="32">
        <v>15.2</v>
      </c>
      <c r="G12" s="32">
        <v>15.3</v>
      </c>
      <c r="H12" s="32">
        <v>15.4</v>
      </c>
      <c r="I12" s="35"/>
      <c r="J12" s="40">
        <f t="shared" ref="J12" si="6">D12/C12*100</f>
        <v>122.76422764227641</v>
      </c>
      <c r="K12" s="40">
        <f t="shared" ref="K12" si="7">E12/D12*100</f>
        <v>100.33112582781459</v>
      </c>
      <c r="L12" s="40">
        <f t="shared" ref="L12" si="8">F12/E12*100</f>
        <v>100.33003300330033</v>
      </c>
      <c r="M12" s="40">
        <f t="shared" ref="M12" si="9">G12/F12*100</f>
        <v>100.65789473684212</v>
      </c>
      <c r="N12" s="40">
        <f t="shared" ref="N12" si="10">H12/G12*100</f>
        <v>100.65359477124183</v>
      </c>
    </row>
    <row r="13" spans="1:15" ht="30" x14ac:dyDescent="0.25">
      <c r="A13" s="20" t="s">
        <v>15</v>
      </c>
      <c r="B13" s="23" t="s">
        <v>13</v>
      </c>
      <c r="C13" s="44">
        <v>62.3</v>
      </c>
      <c r="D13" s="44">
        <v>104.1</v>
      </c>
      <c r="E13" s="32">
        <v>104.2</v>
      </c>
      <c r="F13" s="32">
        <v>104.3</v>
      </c>
      <c r="G13" s="32">
        <v>104.4</v>
      </c>
      <c r="H13" s="32">
        <v>104.5</v>
      </c>
      <c r="I13" s="43"/>
      <c r="J13" s="40">
        <f t="shared" si="5"/>
        <v>167.09470304975923</v>
      </c>
      <c r="K13" s="40">
        <f t="shared" si="5"/>
        <v>100.0960614793468</v>
      </c>
      <c r="L13" s="40">
        <f t="shared" si="5"/>
        <v>100.09596928982725</v>
      </c>
      <c r="M13" s="40">
        <f t="shared" si="5"/>
        <v>100.09587727708534</v>
      </c>
      <c r="N13" s="40">
        <f t="shared" si="5"/>
        <v>100.09578544061301</v>
      </c>
      <c r="O13" s="1"/>
    </row>
    <row r="14" spans="1:15" x14ac:dyDescent="0.25">
      <c r="A14" s="20" t="s">
        <v>16</v>
      </c>
      <c r="B14" s="23" t="s">
        <v>13</v>
      </c>
      <c r="C14" s="44">
        <v>60</v>
      </c>
      <c r="D14" s="44">
        <v>102.8</v>
      </c>
      <c r="E14" s="32">
        <v>102.9</v>
      </c>
      <c r="F14" s="32">
        <v>103</v>
      </c>
      <c r="G14" s="32">
        <v>103.1</v>
      </c>
      <c r="H14" s="32">
        <v>103.2</v>
      </c>
      <c r="I14" s="45"/>
      <c r="J14" s="40">
        <f t="shared" si="5"/>
        <v>171.33333333333334</v>
      </c>
      <c r="K14" s="40">
        <f t="shared" si="5"/>
        <v>100.09727626459144</v>
      </c>
      <c r="L14" s="40">
        <f t="shared" si="5"/>
        <v>100.0971817298348</v>
      </c>
      <c r="M14" s="40">
        <f t="shared" si="5"/>
        <v>100.09708737864078</v>
      </c>
      <c r="N14" s="40">
        <f t="shared" si="5"/>
        <v>100.09699321047528</v>
      </c>
    </row>
    <row r="15" spans="1:15" x14ac:dyDescent="0.25">
      <c r="A15" s="20" t="s">
        <v>17</v>
      </c>
      <c r="B15" s="23" t="s">
        <v>13</v>
      </c>
      <c r="C15" s="44">
        <v>3.6</v>
      </c>
      <c r="D15" s="44">
        <v>3.2</v>
      </c>
      <c r="E15" s="32">
        <v>3.21</v>
      </c>
      <c r="F15" s="32">
        <v>3.22</v>
      </c>
      <c r="G15" s="32">
        <v>3.23</v>
      </c>
      <c r="H15" s="32">
        <v>3.24</v>
      </c>
      <c r="I15" s="45"/>
      <c r="J15" s="40">
        <f t="shared" si="5"/>
        <v>88.8888888888889</v>
      </c>
      <c r="K15" s="40">
        <f t="shared" si="5"/>
        <v>100.31249999999999</v>
      </c>
      <c r="L15" s="40">
        <f t="shared" si="5"/>
        <v>100.3115264797508</v>
      </c>
      <c r="M15" s="40">
        <f t="shared" si="5"/>
        <v>100.31055900621118</v>
      </c>
      <c r="N15" s="40">
        <f t="shared" si="5"/>
        <v>100.30959752321982</v>
      </c>
    </row>
    <row r="16" spans="1:15" x14ac:dyDescent="0.25">
      <c r="A16" s="20" t="s">
        <v>18</v>
      </c>
      <c r="B16" s="23" t="s">
        <v>13</v>
      </c>
      <c r="C16" s="44">
        <v>1.9</v>
      </c>
      <c r="D16" s="44">
        <v>1.8</v>
      </c>
      <c r="E16" s="32">
        <v>1.81</v>
      </c>
      <c r="F16" s="32">
        <v>1.82</v>
      </c>
      <c r="G16" s="32">
        <v>1.83</v>
      </c>
      <c r="H16" s="32">
        <v>1.84</v>
      </c>
      <c r="I16" s="45"/>
      <c r="J16" s="40">
        <f t="shared" si="5"/>
        <v>94.736842105263165</v>
      </c>
      <c r="K16" s="46">
        <f t="shared" si="5"/>
        <v>100.55555555555556</v>
      </c>
      <c r="L16" s="40">
        <f t="shared" si="5"/>
        <v>100.55248618784532</v>
      </c>
      <c r="M16" s="40">
        <f t="shared" si="5"/>
        <v>100.54945054945054</v>
      </c>
      <c r="N16" s="40">
        <f t="shared" si="5"/>
        <v>100.5464480874317</v>
      </c>
    </row>
    <row r="17" spans="1:14" x14ac:dyDescent="0.25">
      <c r="A17" s="20" t="s">
        <v>19</v>
      </c>
      <c r="B17" s="23" t="s">
        <v>13</v>
      </c>
      <c r="C17" s="32"/>
      <c r="D17" s="44"/>
      <c r="E17" s="32"/>
      <c r="F17" s="32"/>
      <c r="G17" s="32"/>
      <c r="H17" s="32"/>
      <c r="I17" s="35"/>
      <c r="J17" s="40"/>
      <c r="K17" s="40"/>
      <c r="L17" s="40"/>
      <c r="M17" s="40"/>
      <c r="N17" s="40"/>
    </row>
    <row r="18" spans="1:14" x14ac:dyDescent="0.25">
      <c r="A18" s="20" t="s">
        <v>20</v>
      </c>
      <c r="B18" s="23" t="s">
        <v>13</v>
      </c>
      <c r="C18" s="44">
        <v>3.2</v>
      </c>
      <c r="D18" s="44">
        <v>2.5</v>
      </c>
      <c r="E18" s="28">
        <v>2.5099999999999998</v>
      </c>
      <c r="F18" s="28">
        <v>2.52</v>
      </c>
      <c r="G18" s="28">
        <v>2.5299999999999998</v>
      </c>
      <c r="H18" s="28">
        <v>2.54</v>
      </c>
      <c r="I18" s="47"/>
      <c r="J18" s="40">
        <f t="shared" si="5"/>
        <v>78.125</v>
      </c>
      <c r="K18" s="40">
        <f t="shared" si="5"/>
        <v>100.4</v>
      </c>
      <c r="L18" s="40">
        <f t="shared" si="5"/>
        <v>100.39840637450199</v>
      </c>
      <c r="M18" s="40">
        <f t="shared" si="5"/>
        <v>100.39682539682539</v>
      </c>
      <c r="N18" s="40">
        <f t="shared" si="5"/>
        <v>100.39525691699606</v>
      </c>
    </row>
    <row r="19" spans="1:14" x14ac:dyDescent="0.25">
      <c r="A19" s="20" t="s">
        <v>21</v>
      </c>
      <c r="B19" s="23" t="s">
        <v>13</v>
      </c>
      <c r="C19" s="44">
        <v>9</v>
      </c>
      <c r="D19" s="44">
        <v>9.3000000000000007</v>
      </c>
      <c r="E19" s="28">
        <v>9.31</v>
      </c>
      <c r="F19" s="28">
        <v>9.32</v>
      </c>
      <c r="G19" s="28">
        <v>9.33</v>
      </c>
      <c r="H19" s="28">
        <v>9.34</v>
      </c>
      <c r="I19" s="48"/>
      <c r="J19" s="40">
        <f t="shared" si="5"/>
        <v>103.33333333333334</v>
      </c>
      <c r="K19" s="40">
        <f t="shared" si="5"/>
        <v>100.10752688172042</v>
      </c>
      <c r="L19" s="40">
        <f t="shared" si="5"/>
        <v>100.10741138560688</v>
      </c>
      <c r="M19" s="40">
        <f t="shared" si="5"/>
        <v>100.10729613733906</v>
      </c>
      <c r="N19" s="40">
        <f t="shared" si="5"/>
        <v>100.10718113612005</v>
      </c>
    </row>
    <row r="20" spans="1:14" x14ac:dyDescent="0.25">
      <c r="A20" s="20" t="s">
        <v>22</v>
      </c>
      <c r="B20" s="23" t="s">
        <v>23</v>
      </c>
      <c r="C20" s="44">
        <v>16.5</v>
      </c>
      <c r="D20" s="44">
        <v>18</v>
      </c>
      <c r="E20" s="28">
        <v>18.100000000000001</v>
      </c>
      <c r="F20" s="28">
        <v>18.2</v>
      </c>
      <c r="G20" s="28">
        <v>18.3</v>
      </c>
      <c r="H20" s="28">
        <v>18.399999999999999</v>
      </c>
      <c r="I20" s="48"/>
      <c r="J20" s="40">
        <f t="shared" si="5"/>
        <v>109.09090909090908</v>
      </c>
      <c r="K20" s="40">
        <f t="shared" si="5"/>
        <v>100.55555555555556</v>
      </c>
      <c r="L20" s="40">
        <f t="shared" si="5"/>
        <v>100.55248618784529</v>
      </c>
      <c r="M20" s="40">
        <f t="shared" si="5"/>
        <v>100.54945054945054</v>
      </c>
      <c r="N20" s="40">
        <f t="shared" si="5"/>
        <v>100.54644808743167</v>
      </c>
    </row>
    <row r="21" spans="1:14" x14ac:dyDescent="0.25">
      <c r="A21" s="20" t="s">
        <v>24</v>
      </c>
      <c r="B21" s="24" t="s">
        <v>45</v>
      </c>
      <c r="C21" s="32">
        <v>17</v>
      </c>
      <c r="D21" s="44">
        <v>12</v>
      </c>
      <c r="E21" s="28">
        <v>12.1</v>
      </c>
      <c r="F21" s="28">
        <v>12.15</v>
      </c>
      <c r="G21" s="28">
        <v>12.18</v>
      </c>
      <c r="H21" s="28">
        <v>13</v>
      </c>
      <c r="I21" s="49"/>
      <c r="J21" s="40">
        <f t="shared" si="5"/>
        <v>70.588235294117652</v>
      </c>
      <c r="K21" s="40">
        <f t="shared" si="5"/>
        <v>100.83333333333333</v>
      </c>
      <c r="L21" s="40">
        <f t="shared" si="5"/>
        <v>100.41322314049587</v>
      </c>
      <c r="M21" s="40">
        <f t="shared" si="5"/>
        <v>100.24691358024691</v>
      </c>
      <c r="N21" s="40">
        <f t="shared" si="5"/>
        <v>106.73234811165845</v>
      </c>
    </row>
    <row r="22" spans="1:14" x14ac:dyDescent="0.25">
      <c r="A22" s="20" t="s">
        <v>26</v>
      </c>
      <c r="B22" s="23" t="s">
        <v>25</v>
      </c>
      <c r="C22" s="32">
        <v>15</v>
      </c>
      <c r="D22" s="32">
        <v>15</v>
      </c>
      <c r="E22" s="28">
        <v>15.1</v>
      </c>
      <c r="F22" s="28">
        <v>15.2</v>
      </c>
      <c r="G22" s="28">
        <v>15.3</v>
      </c>
      <c r="H22" s="28">
        <v>15.4</v>
      </c>
      <c r="I22" s="35"/>
      <c r="J22" s="40">
        <f t="shared" si="5"/>
        <v>100</v>
      </c>
      <c r="K22" s="40">
        <f t="shared" si="5"/>
        <v>100.66666666666666</v>
      </c>
      <c r="L22" s="40">
        <f t="shared" si="5"/>
        <v>100.66225165562915</v>
      </c>
      <c r="M22" s="40">
        <f t="shared" si="5"/>
        <v>100.65789473684212</v>
      </c>
      <c r="N22" s="40">
        <f t="shared" si="5"/>
        <v>100.65359477124183</v>
      </c>
    </row>
    <row r="23" spans="1:14" x14ac:dyDescent="0.25">
      <c r="A23" s="20" t="s">
        <v>27</v>
      </c>
      <c r="B23" s="23" t="s">
        <v>25</v>
      </c>
      <c r="C23" s="32">
        <v>530</v>
      </c>
      <c r="D23" s="32">
        <v>530</v>
      </c>
      <c r="E23" s="32">
        <v>531</v>
      </c>
      <c r="F23" s="32">
        <v>532</v>
      </c>
      <c r="G23" s="32">
        <v>533</v>
      </c>
      <c r="H23" s="32">
        <v>534</v>
      </c>
      <c r="I23" s="35"/>
      <c r="J23" s="40">
        <f t="shared" si="5"/>
        <v>100</v>
      </c>
      <c r="K23" s="40">
        <f t="shared" si="5"/>
        <v>100.18867924528303</v>
      </c>
      <c r="L23" s="40">
        <f t="shared" si="5"/>
        <v>100.18832391713748</v>
      </c>
      <c r="M23" s="40">
        <f t="shared" si="5"/>
        <v>100.18796992481202</v>
      </c>
      <c r="N23" s="40">
        <f t="shared" si="5"/>
        <v>100.187617260788</v>
      </c>
    </row>
    <row r="24" spans="1:14" x14ac:dyDescent="0.25">
      <c r="A24" s="20" t="s">
        <v>28</v>
      </c>
      <c r="B24" s="23" t="s">
        <v>29</v>
      </c>
      <c r="C24" s="62">
        <v>21</v>
      </c>
      <c r="D24" s="62">
        <v>21</v>
      </c>
      <c r="E24" s="62">
        <v>21.1</v>
      </c>
      <c r="F24" s="62">
        <v>21.12</v>
      </c>
      <c r="G24" s="62">
        <v>21.13</v>
      </c>
      <c r="H24" s="62">
        <v>21.14</v>
      </c>
      <c r="I24" s="72"/>
      <c r="J24" s="40">
        <f t="shared" si="5"/>
        <v>100</v>
      </c>
      <c r="K24" s="40">
        <f t="shared" si="5"/>
        <v>100.47619047619048</v>
      </c>
      <c r="L24" s="40">
        <f t="shared" si="5"/>
        <v>100.09478672985782</v>
      </c>
      <c r="M24" s="40">
        <f t="shared" si="5"/>
        <v>100.04734848484848</v>
      </c>
      <c r="N24" s="40">
        <f t="shared" si="5"/>
        <v>100.04732607666824</v>
      </c>
    </row>
    <row r="25" spans="1:14" x14ac:dyDescent="0.25">
      <c r="A25" s="20" t="s">
        <v>30</v>
      </c>
      <c r="B25" s="23" t="s">
        <v>29</v>
      </c>
      <c r="C25" s="62">
        <v>21</v>
      </c>
      <c r="D25" s="62">
        <v>21</v>
      </c>
      <c r="E25" s="62">
        <v>21.1</v>
      </c>
      <c r="F25" s="62">
        <v>21.12</v>
      </c>
      <c r="G25" s="62">
        <v>21.13</v>
      </c>
      <c r="H25" s="62">
        <v>21.14</v>
      </c>
      <c r="I25" s="73"/>
      <c r="J25" s="40">
        <f t="shared" si="5"/>
        <v>100</v>
      </c>
      <c r="K25" s="40">
        <f t="shared" si="5"/>
        <v>100.47619047619048</v>
      </c>
      <c r="L25" s="40">
        <f t="shared" si="5"/>
        <v>100.09478672985782</v>
      </c>
      <c r="M25" s="40">
        <f t="shared" si="5"/>
        <v>100.04734848484848</v>
      </c>
      <c r="N25" s="40">
        <f t="shared" si="5"/>
        <v>100.04732607666824</v>
      </c>
    </row>
    <row r="26" spans="1:14" x14ac:dyDescent="0.25">
      <c r="A26" s="20" t="s">
        <v>31</v>
      </c>
      <c r="B26" s="23" t="s">
        <v>29</v>
      </c>
      <c r="C26" s="32">
        <v>257</v>
      </c>
      <c r="D26" s="32">
        <v>257</v>
      </c>
      <c r="E26" s="32">
        <v>257</v>
      </c>
      <c r="F26" s="32">
        <v>257</v>
      </c>
      <c r="G26" s="32">
        <v>257</v>
      </c>
      <c r="H26" s="32">
        <v>257</v>
      </c>
      <c r="I26" s="35"/>
      <c r="J26" s="40">
        <f t="shared" si="5"/>
        <v>100</v>
      </c>
      <c r="K26" s="40">
        <f t="shared" si="5"/>
        <v>100</v>
      </c>
      <c r="L26" s="40">
        <f t="shared" si="5"/>
        <v>100</v>
      </c>
      <c r="M26" s="40">
        <f t="shared" si="5"/>
        <v>100</v>
      </c>
      <c r="N26" s="40">
        <f t="shared" si="5"/>
        <v>100</v>
      </c>
    </row>
    <row r="27" spans="1:14" x14ac:dyDescent="0.25">
      <c r="A27" s="20" t="s">
        <v>32</v>
      </c>
      <c r="B27" s="23" t="s">
        <v>29</v>
      </c>
      <c r="C27" s="32"/>
      <c r="D27" s="32"/>
      <c r="E27" s="32"/>
      <c r="F27" s="32"/>
      <c r="G27" s="32"/>
      <c r="H27" s="32"/>
      <c r="I27" s="35"/>
      <c r="J27" s="40"/>
      <c r="K27" s="40"/>
      <c r="L27" s="40"/>
      <c r="M27" s="40"/>
      <c r="N27" s="40"/>
    </row>
    <row r="28" spans="1:14" ht="128.25" customHeight="1" x14ac:dyDescent="0.25">
      <c r="A28" s="25" t="s">
        <v>33</v>
      </c>
      <c r="B28" s="26" t="s">
        <v>34</v>
      </c>
      <c r="C28" s="53">
        <f>C29+C30+C31+C32+C33+C34+C35+C36</f>
        <v>318499.89999999997</v>
      </c>
      <c r="D28" s="53">
        <v>647914</v>
      </c>
      <c r="E28" s="53">
        <f>E29+E30+E31+E32+E33+E34+E35+E36</f>
        <v>654400</v>
      </c>
      <c r="F28" s="53">
        <f>F29+F30+F31+F32+F33+F34+F35+F36</f>
        <v>687120</v>
      </c>
      <c r="G28" s="53">
        <f>G29+G30+G31+G32+G33+G34+G35+G36</f>
        <v>721476</v>
      </c>
      <c r="H28" s="53">
        <f>H29+H30+H31+H32+H33+H34+H35+H36</f>
        <v>764764.98499999999</v>
      </c>
      <c r="I28" s="71"/>
      <c r="J28" s="40">
        <f t="shared" ref="J28:N29" si="11">D28/C28*100</f>
        <v>203.42675146836783</v>
      </c>
      <c r="K28" s="40">
        <f t="shared" si="11"/>
        <v>101.00105878249275</v>
      </c>
      <c r="L28" s="40">
        <f t="shared" si="11"/>
        <v>105</v>
      </c>
      <c r="M28" s="40">
        <f t="shared" si="11"/>
        <v>105</v>
      </c>
      <c r="N28" s="40">
        <f t="shared" si="11"/>
        <v>106.00005890701838</v>
      </c>
    </row>
    <row r="29" spans="1:14" x14ac:dyDescent="0.25">
      <c r="A29" s="27" t="s">
        <v>42</v>
      </c>
      <c r="B29" s="28" t="s">
        <v>34</v>
      </c>
      <c r="C29" s="54">
        <v>173583.3</v>
      </c>
      <c r="D29" s="54">
        <v>210749</v>
      </c>
      <c r="E29" s="54">
        <v>212861</v>
      </c>
      <c r="F29" s="54">
        <f>E29*105%</f>
        <v>223504.05000000002</v>
      </c>
      <c r="G29" s="54">
        <f>F29*105%</f>
        <v>234679.25250000003</v>
      </c>
      <c r="H29" s="54">
        <f>G29*106%</f>
        <v>248760.00765000004</v>
      </c>
      <c r="I29" s="71"/>
      <c r="J29" s="35"/>
      <c r="K29" s="35">
        <f t="shared" si="11"/>
        <v>101.00213998642936</v>
      </c>
      <c r="L29" s="35">
        <f t="shared" si="11"/>
        <v>105</v>
      </c>
      <c r="M29" s="35"/>
      <c r="N29" s="35">
        <f t="shared" si="11"/>
        <v>106</v>
      </c>
    </row>
    <row r="30" spans="1:14" x14ac:dyDescent="0.25">
      <c r="A30" s="27" t="s">
        <v>41</v>
      </c>
      <c r="B30" s="28" t="s">
        <v>34</v>
      </c>
      <c r="C30" s="54">
        <v>21300</v>
      </c>
      <c r="D30" s="54">
        <v>38813</v>
      </c>
      <c r="E30" s="54">
        <v>39202</v>
      </c>
      <c r="F30" s="54">
        <f t="shared" ref="F30:G36" si="12">E30*105%</f>
        <v>41162.1</v>
      </c>
      <c r="G30" s="54">
        <f t="shared" si="12"/>
        <v>43220.205000000002</v>
      </c>
      <c r="H30" s="54">
        <f t="shared" ref="H30:H36" si="13">G30*106%</f>
        <v>45813.417300000001</v>
      </c>
      <c r="I30" s="71"/>
      <c r="J30" s="35"/>
      <c r="K30" s="35"/>
      <c r="L30" s="35"/>
      <c r="M30" s="35"/>
      <c r="N30" s="35"/>
    </row>
    <row r="31" spans="1:14" x14ac:dyDescent="0.25">
      <c r="A31" s="27" t="s">
        <v>40</v>
      </c>
      <c r="B31" s="28" t="s">
        <v>34</v>
      </c>
      <c r="C31" s="54">
        <v>10633.3</v>
      </c>
      <c r="D31" s="54">
        <v>15500</v>
      </c>
      <c r="E31" s="54">
        <f t="shared" ref="E31" si="14">D31*101%</f>
        <v>15655</v>
      </c>
      <c r="F31" s="54">
        <f t="shared" si="12"/>
        <v>16437.75</v>
      </c>
      <c r="G31" s="54">
        <f t="shared" si="12"/>
        <v>17259.637500000001</v>
      </c>
      <c r="H31" s="54">
        <f t="shared" si="13"/>
        <v>18295.215750000003</v>
      </c>
      <c r="I31" s="71"/>
      <c r="J31" s="35"/>
      <c r="K31" s="35"/>
      <c r="L31" s="35"/>
      <c r="M31" s="35"/>
      <c r="N31" s="35"/>
    </row>
    <row r="32" spans="1:14" x14ac:dyDescent="0.25">
      <c r="A32" s="20" t="s">
        <v>37</v>
      </c>
      <c r="B32" s="28" t="s">
        <v>34</v>
      </c>
      <c r="C32" s="54">
        <v>10483.299999999999</v>
      </c>
      <c r="D32" s="54">
        <v>32738</v>
      </c>
      <c r="E32" s="54">
        <v>33066</v>
      </c>
      <c r="F32" s="54">
        <f t="shared" si="12"/>
        <v>34719.300000000003</v>
      </c>
      <c r="G32" s="54">
        <f t="shared" si="12"/>
        <v>36455.265000000007</v>
      </c>
      <c r="H32" s="54">
        <f t="shared" si="13"/>
        <v>38642.580900000008</v>
      </c>
      <c r="I32" s="71"/>
      <c r="J32" s="35"/>
      <c r="K32" s="35"/>
      <c r="L32" s="35"/>
      <c r="M32" s="35"/>
      <c r="N32" s="35"/>
    </row>
    <row r="33" spans="1:14" x14ac:dyDescent="0.25">
      <c r="A33" s="27" t="s">
        <v>38</v>
      </c>
      <c r="B33" s="28" t="s">
        <v>34</v>
      </c>
      <c r="C33" s="54">
        <v>48550</v>
      </c>
      <c r="D33" s="54">
        <v>112607</v>
      </c>
      <c r="E33" s="54">
        <v>113734</v>
      </c>
      <c r="F33" s="54">
        <f t="shared" si="12"/>
        <v>119420.70000000001</v>
      </c>
      <c r="G33" s="54">
        <f t="shared" si="12"/>
        <v>125391.73500000002</v>
      </c>
      <c r="H33" s="54">
        <f t="shared" si="13"/>
        <v>132915.23910000004</v>
      </c>
      <c r="I33" s="71"/>
      <c r="J33" s="35"/>
      <c r="K33" s="35"/>
      <c r="L33" s="35"/>
      <c r="M33" s="35"/>
      <c r="N33" s="35"/>
    </row>
    <row r="34" spans="1:14" x14ac:dyDescent="0.25">
      <c r="A34" s="27" t="s">
        <v>39</v>
      </c>
      <c r="B34" s="28" t="s">
        <v>34</v>
      </c>
      <c r="C34" s="54">
        <v>17583.3</v>
      </c>
      <c r="D34" s="54">
        <v>34779</v>
      </c>
      <c r="E34" s="54">
        <v>35127</v>
      </c>
      <c r="F34" s="54">
        <f t="shared" si="12"/>
        <v>36883.35</v>
      </c>
      <c r="G34" s="54">
        <f t="shared" si="12"/>
        <v>38727.517500000002</v>
      </c>
      <c r="H34" s="54">
        <f t="shared" si="13"/>
        <v>41051.168550000002</v>
      </c>
      <c r="I34" s="71"/>
      <c r="J34" s="35"/>
      <c r="K34" s="35"/>
      <c r="L34" s="35"/>
      <c r="M34" s="35"/>
      <c r="N34" s="35"/>
    </row>
    <row r="35" spans="1:14" x14ac:dyDescent="0.25">
      <c r="A35" s="20" t="s">
        <v>35</v>
      </c>
      <c r="B35" s="28" t="s">
        <v>34</v>
      </c>
      <c r="C35" s="54">
        <v>29050</v>
      </c>
      <c r="D35" s="54">
        <v>163862</v>
      </c>
      <c r="E35" s="54">
        <v>165500</v>
      </c>
      <c r="F35" s="54">
        <f t="shared" si="12"/>
        <v>173775</v>
      </c>
      <c r="G35" s="54">
        <f t="shared" si="12"/>
        <v>182463.75</v>
      </c>
      <c r="H35" s="54">
        <v>193412</v>
      </c>
      <c r="I35" s="71"/>
      <c r="J35" s="35"/>
      <c r="K35" s="35"/>
      <c r="L35" s="35"/>
      <c r="M35" s="35"/>
      <c r="N35" s="35"/>
    </row>
    <row r="36" spans="1:14" x14ac:dyDescent="0.25">
      <c r="A36" s="20" t="s">
        <v>36</v>
      </c>
      <c r="B36" s="28" t="s">
        <v>34</v>
      </c>
      <c r="C36" s="54">
        <v>7316.7</v>
      </c>
      <c r="D36" s="54">
        <v>38866</v>
      </c>
      <c r="E36" s="54">
        <v>39255</v>
      </c>
      <c r="F36" s="54">
        <f t="shared" si="12"/>
        <v>41217.75</v>
      </c>
      <c r="G36" s="54">
        <f t="shared" si="12"/>
        <v>43278.637500000004</v>
      </c>
      <c r="H36" s="54">
        <f t="shared" si="13"/>
        <v>45875.35575000001</v>
      </c>
      <c r="I36" s="71"/>
      <c r="J36" s="35"/>
      <c r="K36" s="35"/>
      <c r="L36" s="35"/>
      <c r="M36" s="35"/>
      <c r="N36" s="35"/>
    </row>
    <row r="37" spans="1:14" x14ac:dyDescent="0.25">
      <c r="A37" s="29"/>
      <c r="B37" s="67"/>
      <c r="C37" s="68"/>
      <c r="D37" s="68"/>
      <c r="E37" s="68"/>
      <c r="F37" s="68"/>
      <c r="G37" s="68"/>
      <c r="H37" s="68"/>
      <c r="I37" s="69"/>
      <c r="J37" s="35"/>
      <c r="K37" s="35"/>
      <c r="L37" s="35"/>
      <c r="M37" s="35"/>
      <c r="N37" s="35"/>
    </row>
    <row r="38" spans="1:14" ht="36" customHeight="1" x14ac:dyDescent="0.25">
      <c r="A38" s="75" t="s">
        <v>64</v>
      </c>
      <c r="B38" s="75"/>
      <c r="C38" s="75"/>
      <c r="D38" s="68"/>
      <c r="E38" s="68"/>
      <c r="F38" s="76" t="s">
        <v>65</v>
      </c>
      <c r="G38" s="76"/>
      <c r="H38" s="76"/>
      <c r="I38" s="69"/>
      <c r="J38" s="35"/>
      <c r="K38" s="35"/>
      <c r="L38" s="35"/>
      <c r="M38" s="35"/>
      <c r="N38" s="35"/>
    </row>
    <row r="39" spans="1:14" x14ac:dyDescent="0.25">
      <c r="A39" s="70"/>
      <c r="B39" s="30"/>
      <c r="C39" s="35"/>
      <c r="D39" s="35"/>
      <c r="E39" s="50"/>
      <c r="F39" s="50"/>
      <c r="G39" s="50"/>
      <c r="H39" s="50"/>
      <c r="I39" s="35"/>
      <c r="J39" s="35"/>
      <c r="K39" s="35"/>
      <c r="L39" s="35"/>
      <c r="M39" s="35"/>
      <c r="N39" s="35"/>
    </row>
    <row r="40" spans="1:14" x14ac:dyDescent="0.25">
      <c r="A40" s="30"/>
      <c r="B40" s="1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9.5" thickBot="1" x14ac:dyDescent="0.3">
      <c r="A41" s="2" t="s">
        <v>46</v>
      </c>
      <c r="B41" s="55"/>
      <c r="C41" s="3">
        <f>C43/B43/C44*10000</f>
        <v>85.105212201611238</v>
      </c>
      <c r="D41" s="56">
        <v>100.6</v>
      </c>
      <c r="E41" s="57">
        <v>103.5</v>
      </c>
      <c r="F41" s="57">
        <v>103.2</v>
      </c>
      <c r="G41" s="57">
        <v>103.4</v>
      </c>
      <c r="H41" s="57">
        <v>103.6</v>
      </c>
      <c r="I41" s="35"/>
      <c r="J41" s="35"/>
      <c r="K41" s="35"/>
      <c r="L41" s="35"/>
      <c r="M41" s="35"/>
      <c r="N41" s="35"/>
    </row>
    <row r="42" spans="1:14" ht="32.25" thickBot="1" x14ac:dyDescent="0.3">
      <c r="A42" s="4" t="s">
        <v>47</v>
      </c>
      <c r="B42" s="5" t="s">
        <v>48</v>
      </c>
      <c r="C42" s="6" t="s">
        <v>59</v>
      </c>
      <c r="D42" s="7" t="s">
        <v>60</v>
      </c>
      <c r="E42" s="6" t="s">
        <v>61</v>
      </c>
      <c r="F42" s="6" t="s">
        <v>49</v>
      </c>
      <c r="G42" s="6" t="s">
        <v>50</v>
      </c>
      <c r="H42" s="6" t="s">
        <v>62</v>
      </c>
      <c r="I42" s="35"/>
      <c r="J42" s="35"/>
      <c r="K42" s="35"/>
      <c r="L42" s="35"/>
      <c r="M42" s="35"/>
      <c r="N42" s="35"/>
    </row>
    <row r="43" spans="1:14" ht="63.75" thickBot="1" x14ac:dyDescent="0.3">
      <c r="A43" s="8" t="s">
        <v>51</v>
      </c>
      <c r="B43" s="58">
        <v>4453</v>
      </c>
      <c r="C43" s="52">
        <v>3433.5</v>
      </c>
      <c r="D43" s="33">
        <v>3640</v>
      </c>
      <c r="E43" s="33">
        <v>4039</v>
      </c>
      <c r="F43" s="33">
        <v>4326</v>
      </c>
      <c r="G43" s="33">
        <v>4647</v>
      </c>
      <c r="H43" s="33">
        <v>5007</v>
      </c>
      <c r="I43" s="35"/>
      <c r="J43" s="35"/>
      <c r="K43" s="35"/>
      <c r="L43" s="35"/>
      <c r="M43" s="35"/>
      <c r="N43" s="35"/>
    </row>
    <row r="44" spans="1:14" ht="32.25" thickBot="1" x14ac:dyDescent="0.3">
      <c r="A44" s="9" t="s">
        <v>52</v>
      </c>
      <c r="B44" s="59">
        <v>97.7</v>
      </c>
      <c r="C44" s="60">
        <v>90.6</v>
      </c>
      <c r="D44" s="10">
        <f>D43/C43/D41*10000</f>
        <v>105.38197927622848</v>
      </c>
      <c r="E44" s="10">
        <f t="shared" ref="E44:H44" si="15">E43/D43/E41*10000</f>
        <v>107.20921590486809</v>
      </c>
      <c r="F44" s="10">
        <f t="shared" si="15"/>
        <v>103.78461166418121</v>
      </c>
      <c r="G44" s="10">
        <f t="shared" si="15"/>
        <v>103.8880557575042</v>
      </c>
      <c r="H44" s="10">
        <f t="shared" si="15"/>
        <v>104.00283156900329</v>
      </c>
      <c r="I44" s="35"/>
      <c r="J44" s="35"/>
      <c r="K44" s="35"/>
      <c r="L44" s="35"/>
      <c r="M44" s="35"/>
      <c r="N44" s="35"/>
    </row>
    <row r="45" spans="1:14" x14ac:dyDescent="0.25">
      <c r="A45" s="13"/>
      <c r="B45" s="1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8.75" x14ac:dyDescent="0.3">
      <c r="A46" s="13"/>
      <c r="B46" s="31" t="s">
        <v>53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8.75" x14ac:dyDescent="0.3">
      <c r="B47" s="11" t="s">
        <v>54</v>
      </c>
    </row>
  </sheetData>
  <mergeCells count="5">
    <mergeCell ref="I28:I36"/>
    <mergeCell ref="I24:I25"/>
    <mergeCell ref="A2:H3"/>
    <mergeCell ref="A38:C38"/>
    <mergeCell ref="F38:H3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O12"/>
  <sheetViews>
    <sheetView view="pageBreakPreview" zoomScale="60" zoomScaleNormal="100" workbookViewId="0">
      <selection activeCell="AB5" sqref="AB4:AB5"/>
    </sheetView>
  </sheetViews>
  <sheetFormatPr defaultRowHeight="15" x14ac:dyDescent="0.25"/>
  <cols>
    <col min="2" max="2" width="28.5703125" customWidth="1"/>
  </cols>
  <sheetData>
    <row r="4" spans="2:15" ht="222" customHeight="1" x14ac:dyDescent="0.25">
      <c r="B4" s="25" t="s">
        <v>33</v>
      </c>
      <c r="C4" s="26" t="s">
        <v>34</v>
      </c>
      <c r="D4" s="53"/>
      <c r="E4" s="53"/>
      <c r="F4" s="53"/>
      <c r="G4" s="53"/>
      <c r="H4" s="53"/>
      <c r="I4" s="53"/>
      <c r="J4" s="71"/>
      <c r="K4" s="40" t="e">
        <f t="shared" ref="K4:O5" si="0">E4/D4*100</f>
        <v>#DIV/0!</v>
      </c>
      <c r="L4" s="40" t="e">
        <f t="shared" si="0"/>
        <v>#DIV/0!</v>
      </c>
      <c r="M4" s="40" t="e">
        <f t="shared" si="0"/>
        <v>#DIV/0!</v>
      </c>
      <c r="N4" s="40" t="e">
        <f t="shared" si="0"/>
        <v>#DIV/0!</v>
      </c>
      <c r="O4" s="40" t="e">
        <f t="shared" si="0"/>
        <v>#DIV/0!</v>
      </c>
    </row>
    <row r="5" spans="2:15" x14ac:dyDescent="0.25">
      <c r="B5" s="27" t="s">
        <v>42</v>
      </c>
      <c r="C5" s="28" t="s">
        <v>34</v>
      </c>
      <c r="D5" s="54"/>
      <c r="E5" s="54"/>
      <c r="F5" s="54"/>
      <c r="G5" s="54"/>
      <c r="H5" s="54"/>
      <c r="I5" s="54"/>
      <c r="J5" s="71"/>
      <c r="K5" s="35"/>
      <c r="L5" s="35" t="e">
        <f t="shared" si="0"/>
        <v>#DIV/0!</v>
      </c>
      <c r="M5" s="35" t="e">
        <f t="shared" si="0"/>
        <v>#DIV/0!</v>
      </c>
      <c r="N5" s="35"/>
      <c r="O5" s="35" t="e">
        <f t="shared" si="0"/>
        <v>#DIV/0!</v>
      </c>
    </row>
    <row r="6" spans="2:15" x14ac:dyDescent="0.25">
      <c r="B6" s="27" t="s">
        <v>41</v>
      </c>
      <c r="C6" s="28" t="s">
        <v>34</v>
      </c>
      <c r="D6" s="54"/>
      <c r="E6" s="54"/>
      <c r="F6" s="54"/>
      <c r="G6" s="54"/>
      <c r="H6" s="54"/>
      <c r="I6" s="54"/>
      <c r="J6" s="71"/>
      <c r="K6" s="35"/>
      <c r="L6" s="35"/>
      <c r="M6" s="35"/>
      <c r="N6" s="35"/>
      <c r="O6" s="35"/>
    </row>
    <row r="7" spans="2:15" x14ac:dyDescent="0.25">
      <c r="B7" s="27" t="s">
        <v>40</v>
      </c>
      <c r="C7" s="28" t="s">
        <v>34</v>
      </c>
      <c r="D7" s="54"/>
      <c r="E7" s="54"/>
      <c r="F7" s="54"/>
      <c r="G7" s="54"/>
      <c r="H7" s="54"/>
      <c r="I7" s="54"/>
      <c r="J7" s="71"/>
      <c r="K7" s="35"/>
      <c r="L7" s="35"/>
      <c r="M7" s="35"/>
      <c r="N7" s="35"/>
      <c r="O7" s="35"/>
    </row>
    <row r="8" spans="2:15" x14ac:dyDescent="0.25">
      <c r="B8" s="20" t="s">
        <v>37</v>
      </c>
      <c r="C8" s="28" t="s">
        <v>34</v>
      </c>
      <c r="D8" s="54"/>
      <c r="E8" s="54"/>
      <c r="F8" s="54"/>
      <c r="G8" s="54"/>
      <c r="H8" s="54"/>
      <c r="I8" s="54"/>
      <c r="J8" s="71"/>
      <c r="K8" s="35"/>
      <c r="L8" s="35"/>
      <c r="M8" s="35"/>
      <c r="N8" s="35"/>
      <c r="O8" s="35"/>
    </row>
    <row r="9" spans="2:15" x14ac:dyDescent="0.25">
      <c r="B9" s="27" t="s">
        <v>38</v>
      </c>
      <c r="C9" s="28" t="s">
        <v>34</v>
      </c>
      <c r="D9" s="54"/>
      <c r="E9" s="54"/>
      <c r="F9" s="54"/>
      <c r="G9" s="54"/>
      <c r="H9" s="54"/>
      <c r="I9" s="54"/>
      <c r="J9" s="71"/>
      <c r="K9" s="35"/>
      <c r="L9" s="35"/>
      <c r="M9" s="35"/>
      <c r="N9" s="35"/>
      <c r="O9" s="35"/>
    </row>
    <row r="10" spans="2:15" x14ac:dyDescent="0.25">
      <c r="B10" s="27" t="s">
        <v>39</v>
      </c>
      <c r="C10" s="28" t="s">
        <v>34</v>
      </c>
      <c r="D10" s="54"/>
      <c r="E10" s="54"/>
      <c r="F10" s="54"/>
      <c r="G10" s="54"/>
      <c r="H10" s="54"/>
      <c r="I10" s="54"/>
      <c r="J10" s="71"/>
      <c r="K10" s="35"/>
      <c r="L10" s="35"/>
      <c r="M10" s="35"/>
      <c r="N10" s="35"/>
      <c r="O10" s="35"/>
    </row>
    <row r="11" spans="2:15" x14ac:dyDescent="0.25">
      <c r="B11" s="20" t="s">
        <v>35</v>
      </c>
      <c r="C11" s="28" t="s">
        <v>34</v>
      </c>
      <c r="D11" s="54"/>
      <c r="E11" s="54"/>
      <c r="F11" s="54"/>
      <c r="G11" s="54"/>
      <c r="H11" s="54"/>
      <c r="I11" s="54"/>
      <c r="J11" s="71"/>
      <c r="K11" s="35"/>
      <c r="L11" s="35"/>
      <c r="M11" s="35"/>
      <c r="N11" s="35"/>
      <c r="O11" s="35"/>
    </row>
    <row r="12" spans="2:15" x14ac:dyDescent="0.25">
      <c r="B12" s="20" t="s">
        <v>36</v>
      </c>
      <c r="C12" s="28" t="s">
        <v>34</v>
      </c>
      <c r="D12" s="54"/>
      <c r="E12" s="54"/>
      <c r="F12" s="54"/>
      <c r="G12" s="54"/>
      <c r="H12" s="54"/>
      <c r="I12" s="54"/>
      <c r="J12" s="71"/>
      <c r="K12" s="35"/>
      <c r="L12" s="35"/>
      <c r="M12" s="35"/>
      <c r="N12" s="35"/>
      <c r="O12" s="35"/>
    </row>
  </sheetData>
  <mergeCells count="1">
    <mergeCell ref="J4:J1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2019-06-03T05:19:28Z</dcterms:modified>
</cp:coreProperties>
</file>