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31" i="1"/>
  <c r="E131"/>
  <c r="D130"/>
  <c r="E130"/>
  <c r="C131"/>
  <c r="C130"/>
  <c r="C52"/>
  <c r="C51" s="1"/>
  <c r="F59"/>
  <c r="F55"/>
  <c r="D7"/>
  <c r="C7"/>
  <c r="F11"/>
  <c r="E7"/>
  <c r="F21"/>
  <c r="E52"/>
  <c r="E51" s="1"/>
  <c r="D52"/>
  <c r="D51" s="1"/>
  <c r="F25"/>
  <c r="F38"/>
  <c r="F12"/>
  <c r="F10"/>
  <c r="F62"/>
  <c r="F76"/>
  <c r="F63"/>
  <c r="F44"/>
  <c r="F43"/>
  <c r="F108"/>
  <c r="F107"/>
  <c r="F58"/>
  <c r="F88"/>
  <c r="F89"/>
  <c r="E115"/>
  <c r="E128" s="1"/>
  <c r="F61"/>
  <c r="F77"/>
  <c r="F17"/>
  <c r="F16"/>
  <c r="F15"/>
  <c r="F14"/>
  <c r="F13"/>
  <c r="F30"/>
  <c r="F87" l="1"/>
  <c r="D115"/>
  <c r="D128" s="1"/>
  <c r="C115"/>
  <c r="C128" s="1"/>
  <c r="F119"/>
  <c r="F93"/>
  <c r="F118"/>
  <c r="F92"/>
  <c r="F90"/>
  <c r="F91"/>
  <c r="F65"/>
  <c r="F60"/>
  <c r="F57"/>
  <c r="F56"/>
  <c r="F54"/>
  <c r="F49"/>
  <c r="F48"/>
  <c r="F47"/>
  <c r="F46"/>
  <c r="F78"/>
  <c r="F103"/>
  <c r="E6"/>
  <c r="F70"/>
  <c r="F86"/>
  <c r="F33"/>
  <c r="D6"/>
  <c r="C6"/>
  <c r="C95" s="1"/>
  <c r="E129"/>
  <c r="D129"/>
  <c r="C129"/>
  <c r="F8"/>
  <c r="F9"/>
  <c r="F18"/>
  <c r="F19"/>
  <c r="F20"/>
  <c r="F22"/>
  <c r="F23"/>
  <c r="F24"/>
  <c r="F26"/>
  <c r="F27"/>
  <c r="F28"/>
  <c r="F29"/>
  <c r="F31"/>
  <c r="F32"/>
  <c r="F34"/>
  <c r="F35"/>
  <c r="F36"/>
  <c r="F37"/>
  <c r="F39"/>
  <c r="F40"/>
  <c r="F41"/>
  <c r="F42"/>
  <c r="F45"/>
  <c r="F53"/>
  <c r="F64"/>
  <c r="F66"/>
  <c r="F67"/>
  <c r="F68"/>
  <c r="F69"/>
  <c r="F71"/>
  <c r="F72"/>
  <c r="F73"/>
  <c r="F74"/>
  <c r="F75"/>
  <c r="F79"/>
  <c r="F80"/>
  <c r="F81"/>
  <c r="F82"/>
  <c r="F83"/>
  <c r="F84"/>
  <c r="F85"/>
  <c r="F94"/>
  <c r="F97"/>
  <c r="F98"/>
  <c r="F99"/>
  <c r="F100"/>
  <c r="F101"/>
  <c r="F102"/>
  <c r="F104"/>
  <c r="F105"/>
  <c r="F106"/>
  <c r="F109"/>
  <c r="F110"/>
  <c r="F111"/>
  <c r="F112"/>
  <c r="F113"/>
  <c r="F114"/>
  <c r="F116"/>
  <c r="F117"/>
  <c r="F120"/>
  <c r="F121"/>
  <c r="F122"/>
  <c r="F123"/>
  <c r="F124"/>
  <c r="F125"/>
  <c r="F126"/>
  <c r="F127"/>
  <c r="F132"/>
  <c r="F131" l="1"/>
  <c r="F130"/>
  <c r="F115"/>
  <c r="D95"/>
  <c r="F128"/>
  <c r="F129"/>
  <c r="F52"/>
  <c r="F6"/>
  <c r="E95"/>
  <c r="F51"/>
  <c r="F7"/>
  <c r="F95" l="1"/>
</calcChain>
</file>

<file path=xl/sharedStrings.xml><?xml version="1.0" encoding="utf-8"?>
<sst xmlns="http://schemas.openxmlformats.org/spreadsheetml/2006/main" count="258" uniqueCount="252">
  <si>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</si>
  <si>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</si>
  <si>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</si>
  <si>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</si>
  <si>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</si>
  <si>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</si>
  <si>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</si>
  <si>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</si>
  <si>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</si>
  <si>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</si>
  <si>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</si>
  <si>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</si>
  <si>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</si>
  <si>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</si>
  <si>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</si>
  <si>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</si>
  <si>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</si>
  <si>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</si>
  <si>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</si>
  <si>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</si>
  <si>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</si>
  <si>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</si>
  <si>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</si>
  <si>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</si>
  <si>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</si>
  <si>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</si>
  <si>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</si>
  <si>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</si>
  <si>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</si>
  <si>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</si>
  <si>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</si>
  <si>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</si>
  <si>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</si>
  <si>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</si>
  <si>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</si>
  <si>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</si>
  <si>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</si>
  <si>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</si>
  <si>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</si>
  <si>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</si>
  <si>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</si>
  <si>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</si>
  <si>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</si>
  <si>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</si>
  <si>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</si>
  <si>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</si>
  <si>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</si>
  <si>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</si>
  <si>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</si>
  <si>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</si>
  <si>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</si>
  <si>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</si>
  <si>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</si>
  <si>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</si>
  <si>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</si>
  <si>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</si>
  <si>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</si>
  <si>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</si>
  <si>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</si>
  <si>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</si>
  <si>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</si>
  <si>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</si>
  <si>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</si>
  <si>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</si>
  <si>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</si>
  <si>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</si>
  <si>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</si>
  <si>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</si>
  <si>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</si>
  <si>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</si>
  <si>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</si>
  <si>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</si>
  <si>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</si>
  <si>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</si>
  <si>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</si>
  <si>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</si>
  <si>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</si>
  <si>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</si>
  <si>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</si>
  <si>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</si>
  <si>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</si>
  <si>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</si>
  <si>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</si>
  <si>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</si>
  <si>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</si>
  <si>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</si>
  <si>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</si>
  <si>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</si>
  <si>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</si>
  <si>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</si>
  <si>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</si>
  <si>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</si>
  <si>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</si>
  <si>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</si>
  <si>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</si>
  <si>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</si>
  <si>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</si>
  <si>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</si>
  <si>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</si>
  <si>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</si>
  <si>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</si>
  <si>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</si>
  <si>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</si>
  <si>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</si>
  <si>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</si>
  <si>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</si>
  <si>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</si>
  <si>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</si>
  <si>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</si>
  <si>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</si>
  <si>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</si>
  <si>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</si>
  <si>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</si>
  <si>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</si>
  <si>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</si>
  <si>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</si>
  <si>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</si>
  <si>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</si>
  <si>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</si>
  <si>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</si>
  <si>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</si>
  <si>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</si>
  <si>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</si>
  <si>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</si>
  <si>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</si>
  <si>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</si>
  <si>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</si>
  <si>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</si>
  <si>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</si>
  <si>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</si>
  <si>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</si>
  <si>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</si>
  <si>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</si>
  <si>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</si>
  <si>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</si>
  <si>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</si>
  <si>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</si>
  <si>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</si>
  <si>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</si>
  <si>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</si>
  <si>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</si>
  <si>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</si>
  <si>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</si>
  <si>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</si>
  <si>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</si>
  <si>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</si>
  <si>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</si>
  <si>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</si>
  <si>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</si>
  <si>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</si>
  <si>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</si>
  <si>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</si>
  <si>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</si>
  <si>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</si>
  <si>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</si>
  <si>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</si>
  <si>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</si>
  <si>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</si>
  <si>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</si>
  <si>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</si>
  <si>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</si>
  <si>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</si>
  <si>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</si>
  <si>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</si>
  <si>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</si>
  <si>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</si>
  <si>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</si>
  <si>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</si>
  <si>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</si>
  <si>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</si>
  <si>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</si>
  <si>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</si>
  <si>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</si>
  <si>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</si>
  <si>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</si>
  <si>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</si>
  <si>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</si>
  <si>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</si>
  <si>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</si>
  <si>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</si>
  <si>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</si>
  <si>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</si>
  <si>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</si>
  <si>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</si>
  <si>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</si>
  <si>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</si>
  <si>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</si>
  <si>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</si>
  <si>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</si>
  <si>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</si>
  <si>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</si>
  <si>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</si>
  <si>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</si>
  <si>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</si>
  <si>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</si>
  <si>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</si>
  <si>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</si>
  <si>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</si>
  <si>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</si>
  <si>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</si>
  <si>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</si>
  <si>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</si>
  <si>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</si>
  <si>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</si>
  <si>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</si>
  <si>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</si>
  <si>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</si>
  <si>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</si>
  <si>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</si>
  <si>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</si>
  <si>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Субсидия бюджетам муниципальных районов области на организацию бесплатного горячего питания обучающихся получающих насальное образование в муниципальных образовательных организациях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</si>
  <si>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</si>
  <si>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</si>
  <si>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</si>
  <si>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</si>
  <si>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</si>
  <si>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</si>
  <si>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</si>
  <si>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</si>
  <si>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</si>
  <si>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</si>
  <si>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</si>
  <si>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</si>
  <si>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</si>
  <si>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</si>
  <si>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</si>
  <si>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</si>
  <si>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2 02 49999 05 0020 150</t>
  </si>
  <si>
    <t>1 06 04000 02 0000 110</t>
  </si>
  <si>
    <t>транспортный налог</t>
  </si>
  <si>
    <t>Начальник финансового управления                                           О.А.Щербакова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</si>
  <si>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</si>
  <si>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</si>
  <si>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</si>
  <si>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</si>
  <si>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2 02 49999 05 0054 150</t>
  </si>
  <si>
    <t xml:space="preserve">межбюджетные трансферты,передаваемые бюджетам муниципальных районов области на достижение надлежащего уровня оплаты труда в органахт местного самоуправления </t>
  </si>
  <si>
    <t>Уточненный план БА на 2022 год</t>
  </si>
  <si>
    <t>Уточненный план ЛБО на  2022г.</t>
  </si>
  <si>
    <t>% роста 2022 к 2021</t>
  </si>
  <si>
    <t>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</si>
  <si>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</si>
  <si>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</si>
  <si>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</si>
  <si>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</si>
  <si>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</si>
  <si>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</si>
  <si>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</si>
  <si>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</si>
  <si>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</si>
  <si>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на 01.04.2022 г.</t>
  </si>
  <si>
    <t>Исполнено на 01.04.2022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</si>
</sst>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2" fontId="15" fillId="0" borderId="5" xfId="0" applyNumberFormat="1" applyFont="1" applyBorder="1"/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topLeftCell="A113" workbookViewId="0">
      <selection activeCell="F122" sqref="F122"/>
    </sheetView>
  </sheetViews>
  <sheetFormatPr defaultRowHeight="12.75"/>
  <cols>
    <col min="1" max="1" width="27.7109375" style="33" customWidth="1"/>
    <col min="2" max="2" width="56.7109375" customWidth="1"/>
    <col min="3" max="3" width="17" customWidth="1"/>
    <col min="4" max="4" width="15" customWidth="1"/>
    <col min="5" max="5" width="14.7109375" style="44" customWidth="1"/>
    <col min="6" max="6" width="12.7109375" customWidth="1"/>
    <col min="7" max="7" width="11.42578125" customWidth="1"/>
  </cols>
  <sheetData>
    <row r="1" spans="1:7" s="23" customFormat="1" ht="25.9" customHeight="1">
      <c r="A1" s="24"/>
      <c r="B1" s="34"/>
      <c r="E1" s="41"/>
      <c r="F1" s="88" t="s">
        <v>154</v>
      </c>
      <c r="G1" s="88"/>
    </row>
    <row r="2" spans="1:7" s="23" customFormat="1" ht="1.1499999999999999" customHeight="1">
      <c r="A2" s="24"/>
      <c r="B2" s="34"/>
      <c r="E2" s="41"/>
    </row>
    <row r="3" spans="1:7" s="23" customFormat="1" ht="15">
      <c r="A3" s="24"/>
      <c r="B3" s="82" t="s">
        <v>46</v>
      </c>
      <c r="C3" s="82"/>
      <c r="D3" s="82"/>
      <c r="E3" s="82"/>
    </row>
    <row r="4" spans="1:7" s="23" customFormat="1" ht="14.25" customHeight="1">
      <c r="A4" s="24"/>
      <c r="B4" s="83" t="s">
        <v>250</v>
      </c>
      <c r="C4" s="84"/>
      <c r="D4" s="84"/>
      <c r="E4" s="84"/>
    </row>
    <row r="5" spans="1:7" s="23" customFormat="1" ht="57" customHeight="1">
      <c r="A5" s="25" t="s">
        <v>39</v>
      </c>
      <c r="B5" s="1" t="s">
        <v>40</v>
      </c>
      <c r="C5" s="2" t="s">
        <v>237</v>
      </c>
      <c r="D5" s="1" t="s">
        <v>238</v>
      </c>
      <c r="E5" s="42" t="s">
        <v>251</v>
      </c>
      <c r="F5" s="2" t="s">
        <v>41</v>
      </c>
      <c r="G5" s="2" t="s">
        <v>239</v>
      </c>
    </row>
    <row r="6" spans="1:7" s="23" customFormat="1" ht="18.75" customHeight="1">
      <c r="A6" s="14" t="s">
        <v>42</v>
      </c>
      <c r="B6" s="15" t="s">
        <v>44</v>
      </c>
      <c r="C6" s="47">
        <f>C7+C18+C22+C25+C26+C31+C33+C37+C47+C34+C13</f>
        <v>140897759.24000001</v>
      </c>
      <c r="D6" s="47">
        <f>D7+D18+D22+D25+D26+D31+D33+D37+D47+D34+D13</f>
        <v>42037560.460000001</v>
      </c>
      <c r="E6" s="47">
        <f>E7+E18+E22+E25+E26+E31+E33+E37+E47+E34+E13+E50</f>
        <v>42192394.330000013</v>
      </c>
      <c r="F6" s="19">
        <f>(E6*100)/C6</f>
        <v>29.945397682393981</v>
      </c>
      <c r="G6" s="19">
        <v>71.599999999999994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46396429.200000003</v>
      </c>
      <c r="D7" s="48">
        <f>D12+D10+D8+D9+D11</f>
        <v>14711104.199999999</v>
      </c>
      <c r="E7" s="48">
        <f>E12+E10+E8+E9+E11</f>
        <v>7544932.6300000008</v>
      </c>
      <c r="F7" s="19">
        <f t="shared" ref="F7:F65" si="0">(E7*100)/C7</f>
        <v>16.261882132084423</v>
      </c>
      <c r="G7" s="35">
        <v>140.80000000000001</v>
      </c>
    </row>
    <row r="8" spans="1:7" s="36" customFormat="1" ht="88.9" customHeight="1">
      <c r="A8" s="3" t="s">
        <v>89</v>
      </c>
      <c r="B8" s="20" t="s">
        <v>117</v>
      </c>
      <c r="C8" s="49">
        <v>46196429.200000003</v>
      </c>
      <c r="D8" s="49">
        <v>14661104.199999999</v>
      </c>
      <c r="E8" s="49">
        <v>6865227.3600000003</v>
      </c>
      <c r="F8" s="19">
        <f t="shared" si="0"/>
        <v>14.86094808384021</v>
      </c>
      <c r="G8" s="35">
        <v>139</v>
      </c>
    </row>
    <row r="9" spans="1:7" s="36" customFormat="1" ht="87" customHeight="1">
      <c r="A9" s="3" t="s">
        <v>50</v>
      </c>
      <c r="B9" s="4" t="s">
        <v>118</v>
      </c>
      <c r="C9" s="46">
        <v>200000</v>
      </c>
      <c r="D9" s="46">
        <v>50000</v>
      </c>
      <c r="E9" s="46">
        <v>30644.33</v>
      </c>
      <c r="F9" s="19">
        <f t="shared" si="0"/>
        <v>15.322165</v>
      </c>
      <c r="G9" s="35"/>
    </row>
    <row r="10" spans="1:7" s="36" customFormat="1" ht="56.25" customHeight="1">
      <c r="A10" s="3" t="s">
        <v>92</v>
      </c>
      <c r="B10" s="4" t="s">
        <v>93</v>
      </c>
      <c r="C10" s="46"/>
      <c r="D10" s="46"/>
      <c r="E10" s="46">
        <v>20278.669999999998</v>
      </c>
      <c r="F10" s="19" t="e">
        <f t="shared" si="0"/>
        <v>#DIV/0!</v>
      </c>
      <c r="G10" s="35">
        <v>6.9</v>
      </c>
    </row>
    <row r="11" spans="1:7" s="36" customFormat="1" ht="56.25" customHeight="1">
      <c r="A11" s="76" t="s">
        <v>234</v>
      </c>
      <c r="B11" s="75" t="s">
        <v>233</v>
      </c>
      <c r="C11" s="46"/>
      <c r="D11" s="46"/>
      <c r="E11" s="46">
        <v>609951.79</v>
      </c>
      <c r="F11" s="19" t="e">
        <f t="shared" si="0"/>
        <v>#DIV/0!</v>
      </c>
      <c r="G11" s="35"/>
    </row>
    <row r="12" spans="1:7" s="36" customFormat="1" ht="91.15" customHeight="1" thickBot="1">
      <c r="A12" s="3" t="s">
        <v>0</v>
      </c>
      <c r="B12" s="6" t="s">
        <v>124</v>
      </c>
      <c r="C12" s="46"/>
      <c r="D12" s="46"/>
      <c r="E12" s="46">
        <v>18830.48</v>
      </c>
      <c r="F12" s="19" t="e">
        <f t="shared" si="0"/>
        <v>#DIV/0!</v>
      </c>
      <c r="G12" s="35"/>
    </row>
    <row r="13" spans="1:7" s="36" customFormat="1" ht="37.5" customHeight="1" thickBot="1">
      <c r="A13" s="58" t="s">
        <v>130</v>
      </c>
      <c r="B13" s="59" t="s">
        <v>131</v>
      </c>
      <c r="C13" s="46">
        <v>10002550</v>
      </c>
      <c r="D13" s="46">
        <v>2407600</v>
      </c>
      <c r="E13" s="46">
        <v>2579294.9500000002</v>
      </c>
      <c r="F13" s="19">
        <f t="shared" si="0"/>
        <v>25.786373974636472</v>
      </c>
      <c r="G13" s="35">
        <v>50</v>
      </c>
    </row>
    <row r="14" spans="1:7" s="36" customFormat="1" ht="57.75" customHeight="1" thickBot="1">
      <c r="A14" s="60" t="s">
        <v>135</v>
      </c>
      <c r="B14" s="61" t="s">
        <v>132</v>
      </c>
      <c r="C14" s="46">
        <v>5865690</v>
      </c>
      <c r="D14" s="46">
        <v>1400000</v>
      </c>
      <c r="E14" s="46">
        <v>1238718.57</v>
      </c>
      <c r="F14" s="19">
        <f t="shared" si="0"/>
        <v>21.118036752709401</v>
      </c>
      <c r="G14" s="35">
        <v>50</v>
      </c>
    </row>
    <row r="15" spans="1:7" s="36" customFormat="1" ht="68.25" customHeight="1" thickBot="1">
      <c r="A15" s="60" t="s">
        <v>136</v>
      </c>
      <c r="B15" s="61" t="s">
        <v>133</v>
      </c>
      <c r="C15" s="46">
        <v>30005</v>
      </c>
      <c r="D15" s="46">
        <v>7500</v>
      </c>
      <c r="E15" s="46">
        <v>7937.4</v>
      </c>
      <c r="F15" s="19">
        <f t="shared" si="0"/>
        <v>26.453591068155308</v>
      </c>
      <c r="G15" s="35">
        <v>49.9</v>
      </c>
    </row>
    <row r="16" spans="1:7" s="36" customFormat="1" ht="57" customHeight="1" thickBot="1">
      <c r="A16" s="60" t="s">
        <v>137</v>
      </c>
      <c r="B16" s="61" t="s">
        <v>134</v>
      </c>
      <c r="C16" s="46">
        <v>4106755</v>
      </c>
      <c r="D16" s="46">
        <v>1000000</v>
      </c>
      <c r="E16" s="46">
        <v>1498829.01</v>
      </c>
      <c r="F16" s="19">
        <f t="shared" si="0"/>
        <v>36.496674625099381</v>
      </c>
      <c r="G16" s="35">
        <v>46.1</v>
      </c>
    </row>
    <row r="17" spans="1:7" s="36" customFormat="1" ht="53.25" customHeight="1" thickBot="1">
      <c r="A17" s="62" t="s">
        <v>139</v>
      </c>
      <c r="B17" s="63" t="s">
        <v>138</v>
      </c>
      <c r="C17" s="46">
        <v>100</v>
      </c>
      <c r="D17" s="46">
        <v>100</v>
      </c>
      <c r="E17" s="46">
        <v>-166190.03</v>
      </c>
      <c r="F17" s="19">
        <f t="shared" si="0"/>
        <v>-166190.03</v>
      </c>
      <c r="G17" s="35">
        <v>19.5</v>
      </c>
    </row>
    <row r="18" spans="1:7" s="36" customFormat="1" ht="15">
      <c r="A18" s="3" t="s">
        <v>1</v>
      </c>
      <c r="B18" s="6" t="s">
        <v>12</v>
      </c>
      <c r="C18" s="46">
        <v>55340600</v>
      </c>
      <c r="D18" s="46">
        <v>17615226.219999999</v>
      </c>
      <c r="E18" s="46">
        <v>29263381.550000001</v>
      </c>
      <c r="F18" s="19">
        <f t="shared" si="0"/>
        <v>52.878684997994242</v>
      </c>
      <c r="G18" s="35">
        <v>38.200000000000003</v>
      </c>
    </row>
    <row r="19" spans="1:7" s="36" customFormat="1" ht="26.25" customHeight="1">
      <c r="A19" s="3" t="s">
        <v>2</v>
      </c>
      <c r="B19" s="6" t="s">
        <v>13</v>
      </c>
      <c r="C19" s="46"/>
      <c r="D19" s="46"/>
      <c r="E19" s="46">
        <v>-23300.240000000002</v>
      </c>
      <c r="F19" s="19" t="e">
        <f t="shared" si="0"/>
        <v>#DIV/0!</v>
      </c>
      <c r="G19" s="57">
        <v>2.4</v>
      </c>
    </row>
    <row r="20" spans="1:7" s="36" customFormat="1" ht="15.75" customHeight="1">
      <c r="A20" s="3" t="s">
        <v>3</v>
      </c>
      <c r="B20" s="6" t="s">
        <v>14</v>
      </c>
      <c r="C20" s="46">
        <v>53368600</v>
      </c>
      <c r="D20" s="46">
        <v>17122226.219999999</v>
      </c>
      <c r="E20" s="46">
        <v>28928504.100000001</v>
      </c>
      <c r="F20" s="19">
        <f t="shared" si="0"/>
        <v>54.205102063760336</v>
      </c>
      <c r="G20" s="35">
        <v>67</v>
      </c>
    </row>
    <row r="21" spans="1:7" s="36" customFormat="1" ht="39.75" customHeight="1">
      <c r="A21" s="3" t="s">
        <v>145</v>
      </c>
      <c r="B21" s="6" t="s">
        <v>146</v>
      </c>
      <c r="C21" s="46">
        <v>1972000</v>
      </c>
      <c r="D21" s="46">
        <v>493000</v>
      </c>
      <c r="E21" s="46">
        <v>358177.69</v>
      </c>
      <c r="F21" s="19">
        <f t="shared" si="0"/>
        <v>18.163168864097361</v>
      </c>
      <c r="G21" s="35">
        <v>268.7</v>
      </c>
    </row>
    <row r="22" spans="1:7" s="36" customFormat="1" ht="15">
      <c r="A22" s="3" t="s">
        <v>4</v>
      </c>
      <c r="B22" s="4" t="s">
        <v>15</v>
      </c>
      <c r="C22" s="46">
        <v>1600000</v>
      </c>
      <c r="D22" s="46">
        <v>400000</v>
      </c>
      <c r="E22" s="46">
        <v>302169.53000000003</v>
      </c>
      <c r="F22" s="19">
        <f t="shared" si="0"/>
        <v>18.885595625000001</v>
      </c>
      <c r="G22" s="35">
        <v>194.6</v>
      </c>
    </row>
    <row r="23" spans="1:7" s="36" customFormat="1" ht="55.5" hidden="1" customHeight="1">
      <c r="A23" s="3" t="s">
        <v>5</v>
      </c>
      <c r="B23" s="4" t="s">
        <v>16</v>
      </c>
      <c r="C23" s="46"/>
      <c r="D23" s="46"/>
      <c r="E23" s="46"/>
      <c r="F23" s="19" t="e">
        <f t="shared" si="0"/>
        <v>#DIV/0!</v>
      </c>
      <c r="G23" s="35"/>
    </row>
    <row r="24" spans="1:7" s="36" customFormat="1" ht="42" customHeight="1">
      <c r="A24" s="3" t="s">
        <v>5</v>
      </c>
      <c r="B24" s="4" t="s">
        <v>79</v>
      </c>
      <c r="C24" s="46">
        <v>1600000</v>
      </c>
      <c r="D24" s="46">
        <v>400000</v>
      </c>
      <c r="E24" s="46">
        <v>302169.53000000003</v>
      </c>
      <c r="F24" s="19">
        <f t="shared" si="0"/>
        <v>18.885595625000001</v>
      </c>
      <c r="G24" s="35">
        <v>194.6</v>
      </c>
    </row>
    <row r="25" spans="1:7" s="36" customFormat="1" ht="32.25" customHeight="1">
      <c r="A25" s="5" t="s">
        <v>228</v>
      </c>
      <c r="B25" s="4" t="s">
        <v>229</v>
      </c>
      <c r="C25" s="46">
        <v>19941700</v>
      </c>
      <c r="D25" s="46">
        <v>4985425</v>
      </c>
      <c r="E25" s="46">
        <v>1419115.09</v>
      </c>
      <c r="F25" s="19">
        <f t="shared" si="0"/>
        <v>7.1163195214048951</v>
      </c>
      <c r="G25" s="35">
        <v>117.5</v>
      </c>
    </row>
    <row r="26" spans="1:7" s="36" customFormat="1" ht="29.25" customHeight="1">
      <c r="A26" s="3" t="s">
        <v>47</v>
      </c>
      <c r="B26" s="6" t="s">
        <v>17</v>
      </c>
      <c r="C26" s="46">
        <v>2014000</v>
      </c>
      <c r="D26" s="46">
        <v>511000</v>
      </c>
      <c r="E26" s="46">
        <v>317415.24</v>
      </c>
      <c r="F26" s="19">
        <f t="shared" si="0"/>
        <v>15.760438927507447</v>
      </c>
      <c r="G26" s="35">
        <v>122.2</v>
      </c>
    </row>
    <row r="27" spans="1:7" s="36" customFormat="1" ht="84" customHeight="1">
      <c r="A27" s="7" t="s">
        <v>140</v>
      </c>
      <c r="B27" s="6" t="s">
        <v>68</v>
      </c>
      <c r="C27" s="46">
        <v>1850000</v>
      </c>
      <c r="D27" s="46">
        <v>462500</v>
      </c>
      <c r="E27" s="46">
        <v>272615.24</v>
      </c>
      <c r="F27" s="19">
        <f t="shared" si="0"/>
        <v>14.73595891891892</v>
      </c>
      <c r="G27" s="35">
        <v>309.5</v>
      </c>
    </row>
    <row r="28" spans="1:7" s="36" customFormat="1" ht="85.5" customHeight="1">
      <c r="A28" s="3" t="s">
        <v>48</v>
      </c>
      <c r="B28" s="6" t="s">
        <v>51</v>
      </c>
      <c r="C28" s="46">
        <v>154000</v>
      </c>
      <c r="D28" s="46">
        <v>38500</v>
      </c>
      <c r="E28" s="46">
        <v>44800</v>
      </c>
      <c r="F28" s="19">
        <f t="shared" si="0"/>
        <v>29.09090909090909</v>
      </c>
      <c r="G28" s="57"/>
    </row>
    <row r="29" spans="1:7" s="36" customFormat="1" ht="32.25" customHeight="1">
      <c r="A29" s="3" t="s">
        <v>84</v>
      </c>
      <c r="B29" s="18" t="s">
        <v>85</v>
      </c>
      <c r="C29" s="46">
        <v>10000</v>
      </c>
      <c r="D29" s="46">
        <v>10000</v>
      </c>
      <c r="E29" s="46"/>
      <c r="F29" s="19">
        <f t="shared" si="0"/>
        <v>0</v>
      </c>
      <c r="G29" s="35"/>
    </row>
    <row r="30" spans="1:7" s="36" customFormat="1" ht="38.25" customHeight="1">
      <c r="A30" s="3" t="s">
        <v>150</v>
      </c>
      <c r="B30" s="18" t="s">
        <v>151</v>
      </c>
      <c r="C30" s="46"/>
      <c r="D30" s="46"/>
      <c r="E30" s="46"/>
      <c r="F30" s="19" t="e">
        <f t="shared" si="0"/>
        <v>#DIV/0!</v>
      </c>
      <c r="G30" s="35"/>
    </row>
    <row r="31" spans="1:7" s="36" customFormat="1" ht="21.75" customHeight="1">
      <c r="A31" s="3" t="s">
        <v>6</v>
      </c>
      <c r="B31" s="6" t="s">
        <v>18</v>
      </c>
      <c r="C31" s="46">
        <v>43200</v>
      </c>
      <c r="D31" s="46">
        <v>10800</v>
      </c>
      <c r="E31" s="46">
        <v>20385.34</v>
      </c>
      <c r="F31" s="19">
        <f t="shared" si="0"/>
        <v>47.188287037037036</v>
      </c>
      <c r="G31" s="35"/>
    </row>
    <row r="32" spans="1:7" s="36" customFormat="1" ht="28.5" customHeight="1">
      <c r="A32" s="3" t="s">
        <v>7</v>
      </c>
      <c r="B32" s="6" t="s">
        <v>19</v>
      </c>
      <c r="C32" s="46">
        <v>43200</v>
      </c>
      <c r="D32" s="46">
        <v>10800</v>
      </c>
      <c r="E32" s="46">
        <v>20385.34</v>
      </c>
      <c r="F32" s="19">
        <f t="shared" si="0"/>
        <v>47.188287037037036</v>
      </c>
      <c r="G32" s="35"/>
    </row>
    <row r="33" spans="1:7" s="36" customFormat="1" ht="29.25" customHeight="1">
      <c r="A33" s="3" t="s">
        <v>8</v>
      </c>
      <c r="B33" s="6" t="s">
        <v>20</v>
      </c>
      <c r="C33" s="46">
        <v>8780.0400000000009</v>
      </c>
      <c r="D33" s="46">
        <v>8780.0400000000009</v>
      </c>
      <c r="E33" s="46">
        <v>30237.52</v>
      </c>
      <c r="F33" s="19">
        <f t="shared" si="0"/>
        <v>344.38931941084547</v>
      </c>
      <c r="G33" s="35"/>
    </row>
    <row r="34" spans="1:7" s="36" customFormat="1" ht="30" customHeight="1">
      <c r="A34" s="5" t="s">
        <v>62</v>
      </c>
      <c r="B34" s="6" t="s">
        <v>63</v>
      </c>
      <c r="C34" s="46">
        <v>5360500</v>
      </c>
      <c r="D34" s="46">
        <v>1340125</v>
      </c>
      <c r="E34" s="46">
        <v>476773.07</v>
      </c>
      <c r="F34" s="19">
        <f t="shared" si="0"/>
        <v>8.8941902807573925</v>
      </c>
      <c r="G34" s="57"/>
    </row>
    <row r="35" spans="1:7" s="36" customFormat="1" ht="31.5" customHeight="1">
      <c r="A35" s="5" t="s">
        <v>181</v>
      </c>
      <c r="B35" s="6" t="s">
        <v>64</v>
      </c>
      <c r="C35" s="46">
        <v>2000000</v>
      </c>
      <c r="D35" s="46">
        <v>500000</v>
      </c>
      <c r="E35" s="46"/>
      <c r="F35" s="19">
        <f t="shared" si="0"/>
        <v>0</v>
      </c>
      <c r="G35" s="35"/>
    </row>
    <row r="36" spans="1:7" s="36" customFormat="1" ht="55.5" customHeight="1">
      <c r="A36" s="5" t="s">
        <v>153</v>
      </c>
      <c r="B36" s="6" t="s">
        <v>78</v>
      </c>
      <c r="C36" s="46">
        <v>3360500</v>
      </c>
      <c r="D36" s="46">
        <v>840125</v>
      </c>
      <c r="E36" s="46">
        <v>476773.07</v>
      </c>
      <c r="F36" s="19">
        <f t="shared" si="0"/>
        <v>14.187563457818777</v>
      </c>
      <c r="G36" s="57"/>
    </row>
    <row r="37" spans="1:7" s="36" customFormat="1" ht="15.75" customHeight="1">
      <c r="A37" s="5" t="s">
        <v>9</v>
      </c>
      <c r="B37" s="6" t="s">
        <v>21</v>
      </c>
      <c r="C37" s="46">
        <v>190000</v>
      </c>
      <c r="D37" s="46">
        <v>47500</v>
      </c>
      <c r="E37" s="46">
        <v>238689.41</v>
      </c>
      <c r="F37" s="19">
        <f t="shared" si="0"/>
        <v>125.62600526315789</v>
      </c>
      <c r="G37" s="35">
        <v>242.9</v>
      </c>
    </row>
    <row r="38" spans="1:7" s="36" customFormat="1" ht="81" customHeight="1">
      <c r="A38" s="76" t="s">
        <v>219</v>
      </c>
      <c r="B38" s="75" t="s">
        <v>218</v>
      </c>
      <c r="C38" s="46">
        <v>10000</v>
      </c>
      <c r="D38" s="46">
        <v>2500</v>
      </c>
      <c r="E38" s="46">
        <v>3400</v>
      </c>
      <c r="F38" s="19">
        <f t="shared" si="0"/>
        <v>34</v>
      </c>
      <c r="G38" s="35"/>
    </row>
    <row r="39" spans="1:7" s="36" customFormat="1" ht="91.5" customHeight="1">
      <c r="A39" s="69" t="s">
        <v>202</v>
      </c>
      <c r="B39" s="70" t="s">
        <v>203</v>
      </c>
      <c r="C39" s="46">
        <v>22000</v>
      </c>
      <c r="D39" s="46">
        <v>5500</v>
      </c>
      <c r="E39" s="46">
        <v>20000</v>
      </c>
      <c r="F39" s="19">
        <f t="shared" si="0"/>
        <v>90.909090909090907</v>
      </c>
      <c r="G39" s="35"/>
    </row>
    <row r="40" spans="1:7" s="36" customFormat="1" ht="69" customHeight="1">
      <c r="A40" s="69" t="s">
        <v>204</v>
      </c>
      <c r="B40" s="70" t="s">
        <v>195</v>
      </c>
      <c r="C40" s="46">
        <v>12000</v>
      </c>
      <c r="D40" s="46">
        <v>3000</v>
      </c>
      <c r="E40" s="46">
        <v>150</v>
      </c>
      <c r="F40" s="19">
        <f t="shared" si="0"/>
        <v>1.25</v>
      </c>
      <c r="G40" s="57"/>
    </row>
    <row r="41" spans="1:7" s="36" customFormat="1" ht="90.75" customHeight="1">
      <c r="A41" s="69" t="s">
        <v>205</v>
      </c>
      <c r="B41" s="70" t="s">
        <v>186</v>
      </c>
      <c r="C41" s="46">
        <v>35000</v>
      </c>
      <c r="D41" s="46">
        <v>8750</v>
      </c>
      <c r="E41" s="46">
        <v>300</v>
      </c>
      <c r="F41" s="19">
        <f t="shared" si="0"/>
        <v>0.8571428571428571</v>
      </c>
      <c r="G41" s="35"/>
    </row>
    <row r="42" spans="1:7" s="36" customFormat="1" ht="108.75" customHeight="1">
      <c r="A42" s="69" t="s">
        <v>206</v>
      </c>
      <c r="B42" s="70" t="s">
        <v>207</v>
      </c>
      <c r="C42" s="46">
        <v>16000</v>
      </c>
      <c r="D42" s="46">
        <v>4000</v>
      </c>
      <c r="E42" s="46"/>
      <c r="F42" s="19">
        <f t="shared" si="0"/>
        <v>0</v>
      </c>
      <c r="G42" s="57"/>
    </row>
    <row r="43" spans="1:7" s="36" customFormat="1" ht="64.5" customHeight="1">
      <c r="A43" s="69" t="s">
        <v>199</v>
      </c>
      <c r="B43" s="70" t="s">
        <v>196</v>
      </c>
      <c r="C43" s="46">
        <v>65000</v>
      </c>
      <c r="D43" s="46">
        <v>16250</v>
      </c>
      <c r="E43" s="46">
        <v>5500</v>
      </c>
      <c r="F43" s="19">
        <f t="shared" si="0"/>
        <v>8.4615384615384617</v>
      </c>
      <c r="G43" s="35"/>
    </row>
    <row r="44" spans="1:7" s="36" customFormat="1" ht="76.5" customHeight="1">
      <c r="A44" s="69" t="s">
        <v>200</v>
      </c>
      <c r="B44" s="70" t="s">
        <v>197</v>
      </c>
      <c r="C44" s="46">
        <v>30000</v>
      </c>
      <c r="D44" s="46">
        <v>7500</v>
      </c>
      <c r="E44" s="46">
        <v>2292.81</v>
      </c>
      <c r="F44" s="19">
        <f t="shared" si="0"/>
        <v>7.6426999999999996</v>
      </c>
      <c r="G44" s="35">
        <v>66.7</v>
      </c>
    </row>
    <row r="45" spans="1:7" s="36" customFormat="1" ht="90.75" customHeight="1">
      <c r="A45" s="69" t="s">
        <v>208</v>
      </c>
      <c r="B45" s="71" t="s">
        <v>187</v>
      </c>
      <c r="C45" s="46"/>
      <c r="D45" s="46"/>
      <c r="E45" s="46"/>
      <c r="F45" s="19" t="e">
        <f t="shared" si="0"/>
        <v>#DIV/0!</v>
      </c>
      <c r="G45" s="35"/>
    </row>
    <row r="46" spans="1:7" s="36" customFormat="1" ht="63.75" customHeight="1">
      <c r="A46" s="69" t="s">
        <v>201</v>
      </c>
      <c r="B46" s="72" t="s">
        <v>198</v>
      </c>
      <c r="C46" s="46"/>
      <c r="D46" s="46"/>
      <c r="E46" s="46">
        <v>100</v>
      </c>
      <c r="F46" s="19" t="e">
        <f t="shared" si="0"/>
        <v>#DIV/0!</v>
      </c>
      <c r="G46" s="35"/>
    </row>
    <row r="47" spans="1:7" s="36" customFormat="1" ht="15">
      <c r="A47" s="3" t="s">
        <v>52</v>
      </c>
      <c r="B47" s="6" t="s">
        <v>53</v>
      </c>
      <c r="C47" s="46"/>
      <c r="D47" s="46"/>
      <c r="E47" s="46"/>
      <c r="F47" s="19" t="e">
        <f t="shared" si="0"/>
        <v>#DIV/0!</v>
      </c>
      <c r="G47" s="35">
        <v>0</v>
      </c>
    </row>
    <row r="48" spans="1:7" s="36" customFormat="1" ht="15">
      <c r="A48" s="3" t="s">
        <v>55</v>
      </c>
      <c r="B48" s="6" t="s">
        <v>56</v>
      </c>
      <c r="C48" s="46"/>
      <c r="D48" s="46"/>
      <c r="E48" s="46"/>
      <c r="F48" s="19" t="e">
        <f t="shared" si="0"/>
        <v>#DIV/0!</v>
      </c>
      <c r="G48" s="35">
        <v>0</v>
      </c>
    </row>
    <row r="49" spans="1:7" s="36" customFormat="1" ht="33" customHeight="1">
      <c r="A49" s="3" t="s">
        <v>54</v>
      </c>
      <c r="B49" s="6" t="s">
        <v>57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28.5" customHeight="1">
      <c r="A50" s="3" t="s">
        <v>60</v>
      </c>
      <c r="B50" s="6" t="s">
        <v>61</v>
      </c>
      <c r="C50" s="46"/>
      <c r="D50" s="46"/>
      <c r="E50" s="46"/>
      <c r="F50" s="19"/>
      <c r="G50" s="35"/>
    </row>
    <row r="51" spans="1:7" s="36" customFormat="1" ht="15">
      <c r="A51" s="13" t="s">
        <v>10</v>
      </c>
      <c r="B51" s="12" t="s">
        <v>22</v>
      </c>
      <c r="C51" s="48">
        <f>C52+C90+C94+C89</f>
        <v>299175024.45999998</v>
      </c>
      <c r="D51" s="48">
        <f>D52+D90+D94+D89</f>
        <v>79456906.190000013</v>
      </c>
      <c r="E51" s="48">
        <f>E52+E90+E94+E89</f>
        <v>62022040.81000001</v>
      </c>
      <c r="F51" s="19">
        <f t="shared" si="0"/>
        <v>20.731022224180489</v>
      </c>
      <c r="G51" s="35">
        <v>62</v>
      </c>
    </row>
    <row r="52" spans="1:7" s="36" customFormat="1" ht="41.25" customHeight="1">
      <c r="A52" s="13" t="s">
        <v>11</v>
      </c>
      <c r="B52" s="12" t="s">
        <v>23</v>
      </c>
      <c r="C52" s="48">
        <f>C53+C54+C64+C65+C66+C67+C68+C72+C73+C74+C69+C71+C75+C79+C70+C76+C77+C78+C83+C84+C85+C57+C80+C81+C82+C86+C87+C91+C92+C56+C60+C93+C58+C61+C59+C62+C63+C88+C55</f>
        <v>285622507.69999999</v>
      </c>
      <c r="D52" s="48">
        <f>D53+D54+D64+D65+D66+D67+D68+D72+D73+D74+D69+D71+D75+D79+D70+D76+D77+D78+D83+D84+D85+D57+D80+D81+D82+D86+D87+D91+D92+D56+D60+D93+D58+D61+D59+D62+D63+D88+D55</f>
        <v>76075366.430000007</v>
      </c>
      <c r="E52" s="48">
        <f>E53+E54+E64+E65+E66+E67+E68+E72+E73+E74+E69+E71+E75+E79+E70+E76+E77+E78+E83+E84+E85+E57+E80+E81+E82+E86+E87+E91+E92+E56+E60+E93+E58+E61+E59+E62+E63+E88+E55</f>
        <v>58740715.730000012</v>
      </c>
      <c r="F52" s="19">
        <f t="shared" si="0"/>
        <v>20.565856732725553</v>
      </c>
      <c r="G52" s="35">
        <v>62</v>
      </c>
    </row>
    <row r="53" spans="1:7" s="36" customFormat="1" ht="41.25" customHeight="1">
      <c r="A53" s="3" t="s">
        <v>188</v>
      </c>
      <c r="B53" s="6" t="s">
        <v>189</v>
      </c>
      <c r="C53" s="46">
        <v>32787400</v>
      </c>
      <c r="D53" s="46">
        <v>8196850</v>
      </c>
      <c r="E53" s="46">
        <v>8196900</v>
      </c>
      <c r="F53" s="19">
        <f t="shared" si="0"/>
        <v>25.000152497605786</v>
      </c>
      <c r="G53" s="35">
        <v>102.1</v>
      </c>
    </row>
    <row r="54" spans="1:7" s="36" customFormat="1" ht="42" customHeight="1">
      <c r="A54" s="3" t="s">
        <v>190</v>
      </c>
      <c r="B54" s="6" t="s">
        <v>91</v>
      </c>
      <c r="C54" s="46"/>
      <c r="D54" s="46"/>
      <c r="E54" s="46"/>
      <c r="F54" s="19" t="e">
        <f t="shared" si="0"/>
        <v>#DIV/0!</v>
      </c>
      <c r="G54" s="35"/>
    </row>
    <row r="55" spans="1:7" s="36" customFormat="1" ht="19.5" customHeight="1">
      <c r="A55" s="3" t="s">
        <v>231</v>
      </c>
      <c r="B55" s="6" t="s">
        <v>232</v>
      </c>
      <c r="C55" s="46">
        <v>1910500</v>
      </c>
      <c r="D55" s="46">
        <v>1910500</v>
      </c>
      <c r="E55" s="46">
        <v>477600</v>
      </c>
      <c r="F55" s="19">
        <f t="shared" si="0"/>
        <v>24.998691442030882</v>
      </c>
      <c r="G55" s="35"/>
    </row>
    <row r="56" spans="1:7" s="36" customFormat="1" ht="53.25" customHeight="1" thickBot="1">
      <c r="A56" s="3" t="s">
        <v>182</v>
      </c>
      <c r="B56" s="6" t="s">
        <v>183</v>
      </c>
      <c r="C56" s="46">
        <v>1568746</v>
      </c>
      <c r="D56" s="46"/>
      <c r="E56" s="46"/>
      <c r="F56" s="19">
        <f t="shared" si="0"/>
        <v>0</v>
      </c>
      <c r="G56" s="35"/>
    </row>
    <row r="57" spans="1:7" s="36" customFormat="1" ht="44.25" customHeight="1" thickBot="1">
      <c r="A57" s="73" t="s">
        <v>240</v>
      </c>
      <c r="B57" s="77" t="s">
        <v>241</v>
      </c>
      <c r="C57" s="81">
        <v>6339600</v>
      </c>
      <c r="D57" s="46"/>
      <c r="E57" s="46"/>
      <c r="F57" s="19">
        <f t="shared" si="0"/>
        <v>0</v>
      </c>
      <c r="G57" s="35"/>
    </row>
    <row r="58" spans="1:7" s="36" customFormat="1" ht="36" customHeight="1" thickBot="1">
      <c r="A58" s="73" t="s">
        <v>221</v>
      </c>
      <c r="B58" s="63" t="s">
        <v>220</v>
      </c>
      <c r="C58" s="80">
        <v>262710</v>
      </c>
      <c r="D58" s="74"/>
      <c r="E58" s="46">
        <v>262710</v>
      </c>
      <c r="F58" s="19">
        <f t="shared" si="0"/>
        <v>100</v>
      </c>
      <c r="G58" s="35"/>
    </row>
    <row r="59" spans="1:7" s="36" customFormat="1" ht="51.75" customHeight="1" thickBot="1">
      <c r="A59" s="78" t="s">
        <v>242</v>
      </c>
      <c r="B59" s="77" t="s">
        <v>243</v>
      </c>
      <c r="C59" s="80">
        <v>7200000</v>
      </c>
      <c r="D59" s="46">
        <v>3520400</v>
      </c>
      <c r="E59" s="46">
        <v>2160000</v>
      </c>
      <c r="F59" s="19">
        <f t="shared" si="0"/>
        <v>30</v>
      </c>
      <c r="G59" s="35"/>
    </row>
    <row r="60" spans="1:7" s="36" customFormat="1" ht="51.75" customHeight="1" thickBot="1">
      <c r="A60" s="73" t="s">
        <v>244</v>
      </c>
      <c r="B60" s="79" t="s">
        <v>245</v>
      </c>
      <c r="C60" s="80">
        <v>318400</v>
      </c>
      <c r="D60" s="46"/>
      <c r="E60" s="46"/>
      <c r="F60" s="19">
        <f t="shared" si="0"/>
        <v>0</v>
      </c>
      <c r="G60" s="35"/>
    </row>
    <row r="61" spans="1:7" s="36" customFormat="1" ht="39.75" customHeight="1">
      <c r="A61" s="67" t="s">
        <v>158</v>
      </c>
      <c r="B61" s="68" t="s">
        <v>157</v>
      </c>
      <c r="C61" s="46">
        <v>10325400</v>
      </c>
      <c r="D61" s="46">
        <v>2581350</v>
      </c>
      <c r="E61" s="46">
        <v>1720900</v>
      </c>
      <c r="F61" s="19">
        <f t="shared" ref="F61:F103" si="1">(E61*100)/C61</f>
        <v>16.666666666666668</v>
      </c>
      <c r="G61" s="35"/>
    </row>
    <row r="62" spans="1:7" s="36" customFormat="1" ht="53.25" customHeight="1">
      <c r="A62" s="3" t="s">
        <v>209</v>
      </c>
      <c r="B62" s="6" t="s">
        <v>210</v>
      </c>
      <c r="C62" s="46">
        <v>5562600</v>
      </c>
      <c r="D62" s="46">
        <v>1460120</v>
      </c>
      <c r="E62" s="46">
        <v>1390649</v>
      </c>
      <c r="F62" s="19">
        <f t="shared" si="1"/>
        <v>24.999982022795095</v>
      </c>
      <c r="G62" s="35"/>
    </row>
    <row r="63" spans="1:7" s="36" customFormat="1" ht="39.75" customHeight="1">
      <c r="A63" s="3" t="s">
        <v>184</v>
      </c>
      <c r="B63" s="66" t="s">
        <v>211</v>
      </c>
      <c r="C63" s="46">
        <v>3662900</v>
      </c>
      <c r="D63" s="46">
        <v>775725</v>
      </c>
      <c r="E63" s="46">
        <v>490995</v>
      </c>
      <c r="F63" s="19">
        <f t="shared" si="0"/>
        <v>13.404542848562615</v>
      </c>
      <c r="G63" s="35"/>
    </row>
    <row r="64" spans="1:7" s="36" customFormat="1" ht="57.75" customHeight="1">
      <c r="A64" s="3" t="s">
        <v>159</v>
      </c>
      <c r="B64" s="66" t="s">
        <v>128</v>
      </c>
      <c r="C64" s="46">
        <v>173136700</v>
      </c>
      <c r="D64" s="46">
        <v>43750875</v>
      </c>
      <c r="E64" s="46">
        <v>34893490</v>
      </c>
      <c r="F64" s="19">
        <f t="shared" si="1"/>
        <v>20.15372246323281</v>
      </c>
      <c r="G64" s="35">
        <v>43.4</v>
      </c>
    </row>
    <row r="65" spans="1:7" s="36" customFormat="1" ht="57" customHeight="1">
      <c r="A65" s="3" t="s">
        <v>160</v>
      </c>
      <c r="B65" s="65" t="s">
        <v>156</v>
      </c>
      <c r="C65" s="46">
        <v>1111900</v>
      </c>
      <c r="D65" s="46">
        <v>366370.73</v>
      </c>
      <c r="E65" s="46">
        <v>349356.08</v>
      </c>
      <c r="F65" s="19">
        <f t="shared" si="0"/>
        <v>31.419739185178525</v>
      </c>
      <c r="G65" s="35"/>
    </row>
    <row r="66" spans="1:7" s="36" customFormat="1" ht="75" customHeight="1">
      <c r="A66" s="3" t="s">
        <v>161</v>
      </c>
      <c r="B66" s="6" t="s">
        <v>69</v>
      </c>
      <c r="C66" s="46">
        <v>337000</v>
      </c>
      <c r="D66" s="46">
        <v>89275</v>
      </c>
      <c r="E66" s="46">
        <v>82233.2</v>
      </c>
      <c r="F66" s="19">
        <f t="shared" si="1"/>
        <v>24.401543026706232</v>
      </c>
      <c r="G66" s="35">
        <v>631.70000000000005</v>
      </c>
    </row>
    <row r="67" spans="1:7" s="36" customFormat="1" ht="45" customHeight="1">
      <c r="A67" s="3" t="s">
        <v>162</v>
      </c>
      <c r="B67" s="6" t="s">
        <v>86</v>
      </c>
      <c r="C67" s="46">
        <v>951800</v>
      </c>
      <c r="D67" s="46">
        <v>237950</v>
      </c>
      <c r="E67" s="46">
        <v>237900</v>
      </c>
      <c r="F67" s="19">
        <f t="shared" si="1"/>
        <v>24.994746795545282</v>
      </c>
      <c r="G67" s="35">
        <v>103.7</v>
      </c>
    </row>
    <row r="68" spans="1:7" s="36" customFormat="1" ht="58.15" customHeight="1">
      <c r="A68" s="3" t="s">
        <v>163</v>
      </c>
      <c r="B68" s="6" t="s">
        <v>24</v>
      </c>
      <c r="C68" s="46">
        <v>337000</v>
      </c>
      <c r="D68" s="46">
        <v>89275</v>
      </c>
      <c r="E68" s="46">
        <v>84249.63</v>
      </c>
      <c r="F68" s="19">
        <f t="shared" si="1"/>
        <v>24.999890207715133</v>
      </c>
      <c r="G68" s="35"/>
    </row>
    <row r="69" spans="1:7" s="36" customFormat="1" ht="66.75" customHeight="1">
      <c r="A69" s="11" t="s">
        <v>222</v>
      </c>
      <c r="B69" s="6" t="s">
        <v>223</v>
      </c>
      <c r="C69" s="46">
        <v>4340100</v>
      </c>
      <c r="D69" s="46">
        <v>1085024</v>
      </c>
      <c r="E69" s="46">
        <v>128200</v>
      </c>
      <c r="F69" s="19">
        <f t="shared" si="1"/>
        <v>2.9538489896546163</v>
      </c>
      <c r="G69" s="35"/>
    </row>
    <row r="70" spans="1:7" s="36" customFormat="1" ht="51.75" customHeight="1">
      <c r="A70" s="3" t="s">
        <v>235</v>
      </c>
      <c r="B70" s="6" t="s">
        <v>236</v>
      </c>
      <c r="C70" s="46"/>
      <c r="D70" s="46"/>
      <c r="E70" s="46"/>
      <c r="F70" s="19" t="e">
        <f t="shared" si="1"/>
        <v>#DIV/0!</v>
      </c>
      <c r="G70" s="35"/>
    </row>
    <row r="71" spans="1:7" s="36" customFormat="1" ht="36" customHeight="1">
      <c r="A71" s="11" t="s">
        <v>224</v>
      </c>
      <c r="B71" s="6" t="s">
        <v>225</v>
      </c>
      <c r="C71" s="46"/>
      <c r="D71" s="46"/>
      <c r="E71" s="46"/>
      <c r="F71" s="19" t="e">
        <f t="shared" si="1"/>
        <v>#DIV/0!</v>
      </c>
      <c r="G71" s="35"/>
    </row>
    <row r="72" spans="1:7" s="36" customFormat="1" ht="85.15" customHeight="1">
      <c r="A72" s="17" t="s">
        <v>164</v>
      </c>
      <c r="B72" s="6" t="s">
        <v>81</v>
      </c>
      <c r="C72" s="46">
        <v>337000</v>
      </c>
      <c r="D72" s="46">
        <v>89275</v>
      </c>
      <c r="E72" s="46">
        <v>79530.34</v>
      </c>
      <c r="F72" s="19">
        <f t="shared" si="1"/>
        <v>23.599507418397625</v>
      </c>
      <c r="G72" s="35">
        <v>681.2</v>
      </c>
    </row>
    <row r="73" spans="1:7" s="36" customFormat="1" ht="87" customHeight="1">
      <c r="A73" s="17" t="s">
        <v>165</v>
      </c>
      <c r="B73" s="6" t="s">
        <v>82</v>
      </c>
      <c r="C73" s="46">
        <v>337000</v>
      </c>
      <c r="D73" s="46">
        <v>89275</v>
      </c>
      <c r="E73" s="46">
        <v>82574.570000000007</v>
      </c>
      <c r="F73" s="19">
        <f t="shared" si="1"/>
        <v>24.502839762611277</v>
      </c>
      <c r="G73" s="35">
        <v>956.3</v>
      </c>
    </row>
    <row r="74" spans="1:7" s="36" customFormat="1" ht="93" customHeight="1">
      <c r="A74" s="3" t="s">
        <v>166</v>
      </c>
      <c r="B74" s="6" t="s">
        <v>95</v>
      </c>
      <c r="C74" s="46">
        <v>1588900</v>
      </c>
      <c r="D74" s="46">
        <v>397225</v>
      </c>
      <c r="E74" s="46">
        <v>200408</v>
      </c>
      <c r="F74" s="19">
        <f t="shared" si="1"/>
        <v>12.613002706274781</v>
      </c>
      <c r="G74" s="35">
        <v>254.2</v>
      </c>
    </row>
    <row r="75" spans="1:7" s="36" customFormat="1" ht="62.45" customHeight="1">
      <c r="A75" s="3" t="s">
        <v>167</v>
      </c>
      <c r="B75" s="6" t="s">
        <v>94</v>
      </c>
      <c r="C75" s="46">
        <v>337000</v>
      </c>
      <c r="D75" s="46">
        <v>89275</v>
      </c>
      <c r="E75" s="46">
        <v>46636.27</v>
      </c>
      <c r="F75" s="19">
        <f t="shared" si="1"/>
        <v>13.838655786350149</v>
      </c>
      <c r="G75" s="35">
        <v>355.1</v>
      </c>
    </row>
    <row r="76" spans="1:7" s="36" customFormat="1" ht="57" customHeight="1">
      <c r="A76" s="3" t="s">
        <v>168</v>
      </c>
      <c r="B76" s="6" t="s">
        <v>129</v>
      </c>
      <c r="C76" s="46">
        <v>21217300</v>
      </c>
      <c r="D76" s="46">
        <v>5381200</v>
      </c>
      <c r="E76" s="46">
        <v>5278725</v>
      </c>
      <c r="F76" s="19">
        <f t="shared" si="1"/>
        <v>24.879343743077584</v>
      </c>
      <c r="G76" s="35">
        <v>60.9</v>
      </c>
    </row>
    <row r="77" spans="1:7" s="36" customFormat="1" ht="69" customHeight="1">
      <c r="A77" s="3" t="s">
        <v>169</v>
      </c>
      <c r="B77" s="6" t="s">
        <v>90</v>
      </c>
      <c r="C77" s="46">
        <v>337000</v>
      </c>
      <c r="D77" s="46">
        <v>89275</v>
      </c>
      <c r="E77" s="46">
        <v>35189.980000000003</v>
      </c>
      <c r="F77" s="19">
        <f t="shared" si="1"/>
        <v>10.442130563798221</v>
      </c>
      <c r="G77" s="35">
        <v>262.3</v>
      </c>
    </row>
    <row r="78" spans="1:7" s="36" customFormat="1" ht="58.5" customHeight="1">
      <c r="A78" s="3" t="s">
        <v>170</v>
      </c>
      <c r="B78" s="6" t="s">
        <v>83</v>
      </c>
      <c r="C78" s="46"/>
      <c r="D78" s="46"/>
      <c r="E78" s="46"/>
      <c r="F78" s="19" t="e">
        <f t="shared" si="1"/>
        <v>#DIV/0!</v>
      </c>
      <c r="G78" s="35"/>
    </row>
    <row r="79" spans="1:7" s="36" customFormat="1" ht="90.6" customHeight="1">
      <c r="A79" s="3" t="s">
        <v>171</v>
      </c>
      <c r="B79" s="6" t="s">
        <v>80</v>
      </c>
      <c r="C79" s="46">
        <v>89200</v>
      </c>
      <c r="D79" s="46">
        <v>22301</v>
      </c>
      <c r="E79" s="46">
        <v>13199.68</v>
      </c>
      <c r="F79" s="19">
        <f t="shared" si="1"/>
        <v>14.797847533632288</v>
      </c>
      <c r="G79" s="35"/>
    </row>
    <row r="80" spans="1:7" s="36" customFormat="1" ht="73.900000000000006" customHeight="1">
      <c r="A80" s="3" t="s">
        <v>172</v>
      </c>
      <c r="B80" s="6" t="s">
        <v>119</v>
      </c>
      <c r="C80" s="46">
        <v>3240200</v>
      </c>
      <c r="D80" s="46">
        <v>810050</v>
      </c>
      <c r="E80" s="46">
        <v>760017</v>
      </c>
      <c r="F80" s="19">
        <f t="shared" si="1"/>
        <v>23.45586692179495</v>
      </c>
      <c r="G80" s="35">
        <v>98.9</v>
      </c>
    </row>
    <row r="81" spans="1:7" s="36" customFormat="1" ht="111.75" customHeight="1">
      <c r="A81" s="3" t="s">
        <v>173</v>
      </c>
      <c r="B81" s="6" t="s">
        <v>120</v>
      </c>
      <c r="C81" s="46">
        <v>604700</v>
      </c>
      <c r="D81" s="46">
        <v>151175</v>
      </c>
      <c r="E81" s="46">
        <v>135192</v>
      </c>
      <c r="F81" s="19">
        <f t="shared" si="1"/>
        <v>22.356871175789649</v>
      </c>
      <c r="G81" s="35">
        <v>98.1</v>
      </c>
    </row>
    <row r="82" spans="1:7" s="36" customFormat="1" ht="122.25" customHeight="1">
      <c r="A82" s="3" t="s">
        <v>174</v>
      </c>
      <c r="B82" s="6" t="s">
        <v>121</v>
      </c>
      <c r="C82" s="46">
        <v>111900</v>
      </c>
      <c r="D82" s="46">
        <v>27974</v>
      </c>
      <c r="E82" s="46">
        <v>16983.28</v>
      </c>
      <c r="F82" s="19">
        <f t="shared" si="1"/>
        <v>15.177193923145666</v>
      </c>
      <c r="G82" s="35"/>
    </row>
    <row r="83" spans="1:7" s="36" customFormat="1" ht="72" customHeight="1">
      <c r="A83" s="3" t="s">
        <v>175</v>
      </c>
      <c r="B83" s="6" t="s">
        <v>149</v>
      </c>
      <c r="C83" s="46">
        <v>1434300</v>
      </c>
      <c r="D83" s="46">
        <v>382575</v>
      </c>
      <c r="E83" s="46">
        <v>461025</v>
      </c>
      <c r="F83" s="19">
        <f t="shared" si="1"/>
        <v>32.142857142857146</v>
      </c>
      <c r="G83" s="35">
        <v>252.7</v>
      </c>
    </row>
    <row r="84" spans="1:7" s="36" customFormat="1" ht="67.5" customHeight="1">
      <c r="A84" s="3" t="s">
        <v>176</v>
      </c>
      <c r="B84" s="6" t="s">
        <v>148</v>
      </c>
      <c r="C84" s="46">
        <v>971600</v>
      </c>
      <c r="D84" s="46">
        <v>232400</v>
      </c>
      <c r="E84" s="46">
        <v>242900</v>
      </c>
      <c r="F84" s="19">
        <f t="shared" si="1"/>
        <v>25</v>
      </c>
      <c r="G84" s="35">
        <v>268.39999999999998</v>
      </c>
    </row>
    <row r="85" spans="1:7" s="36" customFormat="1" ht="70.5" customHeight="1">
      <c r="A85" s="3" t="s">
        <v>177</v>
      </c>
      <c r="B85" s="6" t="s">
        <v>185</v>
      </c>
      <c r="C85" s="46">
        <v>1327700</v>
      </c>
      <c r="D85" s="46">
        <v>1327700</v>
      </c>
      <c r="E85" s="46"/>
      <c r="F85" s="19">
        <f t="shared" si="1"/>
        <v>0</v>
      </c>
      <c r="G85" s="35"/>
    </row>
    <row r="86" spans="1:7" s="36" customFormat="1" ht="27.75" customHeight="1" thickBot="1">
      <c r="A86" s="3" t="s">
        <v>178</v>
      </c>
      <c r="B86" s="6" t="s">
        <v>152</v>
      </c>
      <c r="C86" s="46">
        <v>78524</v>
      </c>
      <c r="D86" s="46">
        <v>78524</v>
      </c>
      <c r="E86" s="46">
        <v>78524</v>
      </c>
      <c r="F86" s="19">
        <f t="shared" si="1"/>
        <v>100</v>
      </c>
      <c r="G86" s="35"/>
    </row>
    <row r="87" spans="1:7" s="36" customFormat="1" ht="54" customHeight="1" thickBot="1">
      <c r="A87" s="73" t="s">
        <v>248</v>
      </c>
      <c r="B87" s="77" t="s">
        <v>249</v>
      </c>
      <c r="C87" s="81">
        <v>2000000</v>
      </c>
      <c r="D87" s="46">
        <v>2000000</v>
      </c>
      <c r="E87" s="46"/>
      <c r="F87" s="19">
        <f t="shared" si="1"/>
        <v>0</v>
      </c>
      <c r="G87" s="35"/>
    </row>
    <row r="88" spans="1:7" s="36" customFormat="1" ht="64.5" customHeight="1">
      <c r="A88" s="3" t="s">
        <v>246</v>
      </c>
      <c r="B88" s="6" t="s">
        <v>247</v>
      </c>
      <c r="C88" s="46">
        <v>1229900</v>
      </c>
      <c r="D88" s="46">
        <v>615900</v>
      </c>
      <c r="E88" s="46">
        <v>640000</v>
      </c>
      <c r="F88" s="19">
        <f t="shared" si="1"/>
        <v>52.036750955362223</v>
      </c>
      <c r="G88" s="35"/>
    </row>
    <row r="89" spans="1:7" s="36" customFormat="1" ht="52.5" customHeight="1">
      <c r="A89" s="3" t="s">
        <v>215</v>
      </c>
      <c r="B89" s="6" t="s">
        <v>216</v>
      </c>
      <c r="C89" s="46"/>
      <c r="D89" s="46"/>
      <c r="E89" s="46"/>
      <c r="F89" s="19" t="e">
        <f t="shared" si="1"/>
        <v>#DIV/0!</v>
      </c>
      <c r="G89" s="35"/>
    </row>
    <row r="90" spans="1:7" s="36" customFormat="1" ht="51.75" customHeight="1">
      <c r="A90" s="3" t="s">
        <v>217</v>
      </c>
      <c r="B90" s="64" t="s">
        <v>214</v>
      </c>
      <c r="C90" s="46">
        <v>13561300</v>
      </c>
      <c r="D90" s="46">
        <v>3390323</v>
      </c>
      <c r="E90" s="46">
        <v>3290108.32</v>
      </c>
      <c r="F90" s="19">
        <f t="shared" si="1"/>
        <v>24.261009785197583</v>
      </c>
      <c r="G90" s="35"/>
    </row>
    <row r="91" spans="1:7" s="36" customFormat="1" ht="79.5" customHeight="1">
      <c r="A91" s="3" t="s">
        <v>212</v>
      </c>
      <c r="B91" s="64" t="s">
        <v>213</v>
      </c>
      <c r="C91" s="46">
        <v>32900</v>
      </c>
      <c r="D91" s="46">
        <v>32900</v>
      </c>
      <c r="E91" s="46"/>
      <c r="F91" s="19">
        <f t="shared" si="1"/>
        <v>0</v>
      </c>
      <c r="G91" s="35"/>
    </row>
    <row r="92" spans="1:7" s="36" customFormat="1" ht="51.75" customHeight="1">
      <c r="A92" s="3" t="s">
        <v>227</v>
      </c>
      <c r="B92" s="64" t="s">
        <v>226</v>
      </c>
      <c r="C92" s="46"/>
      <c r="D92" s="46"/>
      <c r="E92" s="46"/>
      <c r="F92" s="19" t="e">
        <f t="shared" si="1"/>
        <v>#DIV/0!</v>
      </c>
      <c r="G92" s="35"/>
    </row>
    <row r="93" spans="1:7" s="36" customFormat="1" ht="54">
      <c r="A93" s="3" t="s">
        <v>179</v>
      </c>
      <c r="B93" s="64" t="s">
        <v>147</v>
      </c>
      <c r="C93" s="46">
        <v>194627.7</v>
      </c>
      <c r="D93" s="46">
        <v>194627.7</v>
      </c>
      <c r="E93" s="46">
        <v>194627.7</v>
      </c>
      <c r="F93" s="19">
        <f t="shared" si="1"/>
        <v>100</v>
      </c>
      <c r="G93" s="57"/>
    </row>
    <row r="94" spans="1:7" s="36" customFormat="1" ht="57.75" customHeight="1">
      <c r="A94" s="3" t="s">
        <v>180</v>
      </c>
      <c r="B94" s="6" t="s">
        <v>112</v>
      </c>
      <c r="C94" s="46">
        <v>-8783.24</v>
      </c>
      <c r="D94" s="46">
        <v>-8783.24</v>
      </c>
      <c r="E94" s="46">
        <v>-8783.24</v>
      </c>
      <c r="F94" s="19">
        <f t="shared" si="1"/>
        <v>100</v>
      </c>
      <c r="G94" s="57"/>
    </row>
    <row r="95" spans="1:7" s="36" customFormat="1" ht="15">
      <c r="A95" s="26"/>
      <c r="B95" s="12" t="s">
        <v>25</v>
      </c>
      <c r="C95" s="48">
        <f>C6+C51</f>
        <v>440072783.69999999</v>
      </c>
      <c r="D95" s="48">
        <f>D6+D51</f>
        <v>121494466.65000001</v>
      </c>
      <c r="E95" s="48">
        <f>E6+E51</f>
        <v>104214435.14000002</v>
      </c>
      <c r="F95" s="19">
        <f t="shared" si="1"/>
        <v>23.681181613594983</v>
      </c>
      <c r="G95" s="35">
        <v>64.2</v>
      </c>
    </row>
    <row r="96" spans="1:7" s="23" customFormat="1" ht="15.75">
      <c r="A96" s="37"/>
      <c r="B96" s="38" t="s">
        <v>26</v>
      </c>
      <c r="C96" s="50"/>
      <c r="D96" s="50"/>
      <c r="E96" s="50"/>
      <c r="F96" s="19"/>
      <c r="G96" s="19"/>
    </row>
    <row r="97" spans="1:7" s="36" customFormat="1" ht="27" customHeight="1">
      <c r="A97" s="8" t="s">
        <v>28</v>
      </c>
      <c r="B97" s="6" t="s">
        <v>88</v>
      </c>
      <c r="C97" s="46">
        <v>41329972.460000001</v>
      </c>
      <c r="D97" s="46">
        <v>41329972.460000001</v>
      </c>
      <c r="E97" s="46">
        <v>8805886.5099999998</v>
      </c>
      <c r="F97" s="19">
        <f t="shared" si="1"/>
        <v>21.306296583000432</v>
      </c>
      <c r="G97" s="35">
        <v>109.9</v>
      </c>
    </row>
    <row r="98" spans="1:7" s="36" customFormat="1" ht="31.5" customHeight="1">
      <c r="A98" s="27"/>
      <c r="B98" s="6" t="s">
        <v>58</v>
      </c>
      <c r="C98" s="46">
        <v>34175490</v>
      </c>
      <c r="D98" s="46">
        <v>34175490</v>
      </c>
      <c r="E98" s="46">
        <v>7583129.8399999999</v>
      </c>
      <c r="F98" s="19">
        <f t="shared" si="1"/>
        <v>22.188796239644258</v>
      </c>
      <c r="G98" s="35">
        <v>108.8</v>
      </c>
    </row>
    <row r="99" spans="1:7" s="36" customFormat="1" ht="35.25" customHeight="1">
      <c r="A99" s="45" t="s">
        <v>114</v>
      </c>
      <c r="B99" s="6" t="s">
        <v>115</v>
      </c>
      <c r="C99" s="46">
        <v>2849382.6</v>
      </c>
      <c r="D99" s="46">
        <v>2849382.6</v>
      </c>
      <c r="E99" s="46">
        <v>756618.94</v>
      </c>
      <c r="F99" s="19">
        <f t="shared" si="1"/>
        <v>26.55378537090807</v>
      </c>
      <c r="G99" s="35">
        <v>110.4</v>
      </c>
    </row>
    <row r="100" spans="1:7" s="36" customFormat="1" ht="27">
      <c r="A100" s="45"/>
      <c r="B100" s="6" t="s">
        <v>125</v>
      </c>
      <c r="C100" s="46">
        <v>2045698</v>
      </c>
      <c r="D100" s="46">
        <v>2045698</v>
      </c>
      <c r="E100" s="46">
        <v>575356.38</v>
      </c>
      <c r="F100" s="19">
        <f t="shared" si="1"/>
        <v>28.125186611122462</v>
      </c>
      <c r="G100" s="35">
        <v>111.4</v>
      </c>
    </row>
    <row r="101" spans="1:7" s="36" customFormat="1" ht="27" customHeight="1">
      <c r="A101" s="8" t="s">
        <v>29</v>
      </c>
      <c r="B101" s="6" t="s">
        <v>27</v>
      </c>
      <c r="C101" s="46">
        <v>42877979.380000003</v>
      </c>
      <c r="D101" s="46">
        <v>42877979.380000003</v>
      </c>
      <c r="E101" s="46">
        <v>8943146.0199999996</v>
      </c>
      <c r="F101" s="19">
        <f t="shared" si="1"/>
        <v>20.857200244308714</v>
      </c>
      <c r="G101" s="35">
        <v>160.1</v>
      </c>
    </row>
    <row r="102" spans="1:7" s="36" customFormat="1" ht="33" customHeight="1">
      <c r="A102" s="8"/>
      <c r="B102" s="6" t="s">
        <v>59</v>
      </c>
      <c r="C102" s="46">
        <v>2744802</v>
      </c>
      <c r="D102" s="46">
        <v>2744802</v>
      </c>
      <c r="E102" s="46">
        <v>575356.38</v>
      </c>
      <c r="F102" s="19">
        <f t="shared" si="1"/>
        <v>20.961671552264971</v>
      </c>
      <c r="G102" s="35">
        <v>103.1</v>
      </c>
    </row>
    <row r="103" spans="1:7" s="36" customFormat="1" ht="25.5" customHeight="1">
      <c r="A103" s="8" t="s">
        <v>141</v>
      </c>
      <c r="B103" s="6" t="s">
        <v>142</v>
      </c>
      <c r="C103" s="46">
        <v>32900</v>
      </c>
      <c r="D103" s="46">
        <v>32900</v>
      </c>
      <c r="E103" s="46"/>
      <c r="F103" s="19">
        <f t="shared" si="1"/>
        <v>0</v>
      </c>
      <c r="G103" s="35">
        <v>0</v>
      </c>
    </row>
    <row r="104" spans="1:7" s="36" customFormat="1" ht="33" customHeight="1">
      <c r="A104" s="8" t="s">
        <v>122</v>
      </c>
      <c r="B104" s="6" t="s">
        <v>123</v>
      </c>
      <c r="C104" s="46">
        <v>39899144.380000003</v>
      </c>
      <c r="D104" s="46">
        <v>39899144.380000003</v>
      </c>
      <c r="E104" s="46">
        <v>8360804.2400000002</v>
      </c>
      <c r="F104" s="19">
        <f t="shared" ref="F104:F132" si="2">(E104*100)/C104</f>
        <v>20.954845949506048</v>
      </c>
      <c r="G104" s="35">
        <v>168</v>
      </c>
    </row>
    <row r="105" spans="1:7" s="36" customFormat="1" ht="37.5" customHeight="1">
      <c r="A105" s="8" t="s">
        <v>70</v>
      </c>
      <c r="B105" s="6" t="s">
        <v>97</v>
      </c>
      <c r="C105" s="46">
        <v>2945935</v>
      </c>
      <c r="D105" s="46">
        <v>2945935</v>
      </c>
      <c r="E105" s="46">
        <v>582341.78</v>
      </c>
      <c r="F105" s="19">
        <f t="shared" si="2"/>
        <v>19.767638457739224</v>
      </c>
      <c r="G105" s="35">
        <v>102.2</v>
      </c>
    </row>
    <row r="106" spans="1:7" s="36" customFormat="1" ht="44.25" customHeight="1">
      <c r="A106" s="8" t="s">
        <v>70</v>
      </c>
      <c r="B106" s="6" t="s">
        <v>116</v>
      </c>
      <c r="C106" s="46"/>
      <c r="D106" s="46"/>
      <c r="E106" s="46"/>
      <c r="F106" s="19" t="e">
        <f t="shared" si="2"/>
        <v>#DIV/0!</v>
      </c>
      <c r="G106" s="35">
        <v>13.2</v>
      </c>
    </row>
    <row r="107" spans="1:7" s="36" customFormat="1" ht="44.25" customHeight="1">
      <c r="A107" s="8" t="s">
        <v>191</v>
      </c>
      <c r="B107" s="6" t="s">
        <v>193</v>
      </c>
      <c r="C107" s="46"/>
      <c r="D107" s="46"/>
      <c r="E107" s="46"/>
      <c r="F107" s="19" t="e">
        <f t="shared" si="2"/>
        <v>#DIV/0!</v>
      </c>
      <c r="G107" s="35"/>
    </row>
    <row r="108" spans="1:7" s="36" customFormat="1" ht="44.25" customHeight="1">
      <c r="A108" s="8" t="s">
        <v>192</v>
      </c>
      <c r="B108" s="6" t="s">
        <v>194</v>
      </c>
      <c r="C108" s="46"/>
      <c r="D108" s="46"/>
      <c r="E108" s="46"/>
      <c r="F108" s="19" t="e">
        <f t="shared" si="2"/>
        <v>#DIV/0!</v>
      </c>
      <c r="G108" s="35"/>
    </row>
    <row r="109" spans="1:7" s="36" customFormat="1" ht="25.5" customHeight="1">
      <c r="A109" s="8" t="s">
        <v>30</v>
      </c>
      <c r="B109" s="6" t="s">
        <v>34</v>
      </c>
      <c r="C109" s="46">
        <v>305940660</v>
      </c>
      <c r="D109" s="46">
        <v>305940660</v>
      </c>
      <c r="E109" s="46">
        <v>65571948.799999997</v>
      </c>
      <c r="F109" s="19">
        <f t="shared" si="2"/>
        <v>21.432897739058287</v>
      </c>
      <c r="G109" s="35">
        <v>58.1</v>
      </c>
    </row>
    <row r="110" spans="1:7" s="36" customFormat="1" ht="40.5" customHeight="1">
      <c r="A110" s="27" t="s">
        <v>30</v>
      </c>
      <c r="B110" s="6" t="s">
        <v>126</v>
      </c>
      <c r="C110" s="51">
        <v>247185691.83000001</v>
      </c>
      <c r="D110" s="46">
        <v>247185691.83000001</v>
      </c>
      <c r="E110" s="46">
        <v>52247831.189999998</v>
      </c>
      <c r="F110" s="19">
        <f t="shared" si="2"/>
        <v>21.137077475314804</v>
      </c>
      <c r="G110" s="35">
        <v>104.6</v>
      </c>
    </row>
    <row r="111" spans="1:7" s="36" customFormat="1" ht="30" customHeight="1">
      <c r="A111" s="8" t="s">
        <v>31</v>
      </c>
      <c r="B111" s="6" t="s">
        <v>100</v>
      </c>
      <c r="C111" s="46">
        <v>57048389</v>
      </c>
      <c r="D111" s="46">
        <v>57048389</v>
      </c>
      <c r="E111" s="46">
        <v>15617408.710000001</v>
      </c>
      <c r="F111" s="19">
        <f t="shared" si="2"/>
        <v>27.375722581754236</v>
      </c>
      <c r="G111" s="35">
        <v>109.3</v>
      </c>
    </row>
    <row r="112" spans="1:7" s="36" customFormat="1" ht="25.5" customHeight="1">
      <c r="A112" s="27" t="s">
        <v>31</v>
      </c>
      <c r="B112" s="6" t="s">
        <v>126</v>
      </c>
      <c r="C112" s="46">
        <v>44594450</v>
      </c>
      <c r="D112" s="46">
        <v>44594450</v>
      </c>
      <c r="E112" s="46">
        <v>12266816.4</v>
      </c>
      <c r="F112" s="19">
        <f t="shared" si="2"/>
        <v>27.507495663698062</v>
      </c>
      <c r="G112" s="35">
        <v>112.2</v>
      </c>
    </row>
    <row r="113" spans="1:7" s="36" customFormat="1" ht="33.75" customHeight="1">
      <c r="A113" s="8" t="s">
        <v>32</v>
      </c>
      <c r="B113" s="6" t="s">
        <v>35</v>
      </c>
      <c r="C113" s="46">
        <v>40166239</v>
      </c>
      <c r="D113" s="46">
        <v>40166239</v>
      </c>
      <c r="E113" s="46">
        <v>11136009.23</v>
      </c>
      <c r="F113" s="19">
        <f t="shared" si="2"/>
        <v>27.724799501392202</v>
      </c>
      <c r="G113" s="57">
        <v>108.2</v>
      </c>
    </row>
    <row r="114" spans="1:7" s="36" customFormat="1" ht="31.5" customHeight="1">
      <c r="A114" s="28" t="s">
        <v>33</v>
      </c>
      <c r="B114" s="6" t="s">
        <v>111</v>
      </c>
      <c r="C114" s="46">
        <v>16882150</v>
      </c>
      <c r="D114" s="46">
        <v>16882150</v>
      </c>
      <c r="E114" s="46">
        <v>4481399.4800000004</v>
      </c>
      <c r="F114" s="19">
        <f t="shared" si="2"/>
        <v>26.545194065921702</v>
      </c>
      <c r="G114" s="35">
        <v>112.1</v>
      </c>
    </row>
    <row r="115" spans="1:7" s="36" customFormat="1" ht="33" customHeight="1">
      <c r="A115" s="29">
        <v>1000</v>
      </c>
      <c r="B115" s="12" t="s">
        <v>36</v>
      </c>
      <c r="C115" s="48">
        <f>SUM(C116,C117,C118,C119,C120)</f>
        <v>3689595</v>
      </c>
      <c r="D115" s="48">
        <f>SUM(D116,D117,D118,D119,D120)</f>
        <v>3689595</v>
      </c>
      <c r="E115" s="48">
        <f>SUM(E116,E117,E118,E119,E120)</f>
        <v>953275.33000000007</v>
      </c>
      <c r="F115" s="19">
        <f t="shared" si="2"/>
        <v>25.836855535634669</v>
      </c>
      <c r="G115" s="35">
        <v>141</v>
      </c>
    </row>
    <row r="116" spans="1:7" s="36" customFormat="1" ht="25.5" customHeight="1">
      <c r="A116" s="30" t="s">
        <v>72</v>
      </c>
      <c r="B116" s="39" t="s">
        <v>73</v>
      </c>
      <c r="C116" s="52">
        <v>526085</v>
      </c>
      <c r="D116" s="52">
        <v>526085</v>
      </c>
      <c r="E116" s="52">
        <v>97301.25</v>
      </c>
      <c r="F116" s="19">
        <f t="shared" si="2"/>
        <v>18.495347709970822</v>
      </c>
      <c r="G116" s="55">
        <v>98.1</v>
      </c>
    </row>
    <row r="117" spans="1:7" s="36" customFormat="1" ht="33" customHeight="1">
      <c r="A117" s="8">
        <v>1003</v>
      </c>
      <c r="B117" s="6" t="s">
        <v>113</v>
      </c>
      <c r="C117" s="46">
        <v>1111900</v>
      </c>
      <c r="D117" s="46">
        <v>1111900</v>
      </c>
      <c r="E117" s="46">
        <v>349356.08</v>
      </c>
      <c r="F117" s="19">
        <f t="shared" si="2"/>
        <v>31.419739185178525</v>
      </c>
      <c r="G117" s="35">
        <v>96.3</v>
      </c>
    </row>
    <row r="118" spans="1:7" s="36" customFormat="1" ht="89.45" customHeight="1">
      <c r="A118" s="8" t="s">
        <v>143</v>
      </c>
      <c r="B118" s="6" t="s">
        <v>144</v>
      </c>
      <c r="C118" s="46">
        <v>200000</v>
      </c>
      <c r="D118" s="46">
        <v>200000</v>
      </c>
      <c r="E118" s="46">
        <v>43500</v>
      </c>
      <c r="F118" s="19">
        <f t="shared" si="2"/>
        <v>21.75</v>
      </c>
      <c r="G118" s="35">
        <v>93.7</v>
      </c>
    </row>
    <row r="119" spans="1:7" s="36" customFormat="1" ht="89.45" customHeight="1">
      <c r="A119" s="8" t="s">
        <v>143</v>
      </c>
      <c r="B119" s="6" t="s">
        <v>155</v>
      </c>
      <c r="C119" s="46"/>
      <c r="D119" s="46"/>
      <c r="E119" s="46"/>
      <c r="F119" s="19" t="e">
        <f t="shared" si="2"/>
        <v>#DIV/0!</v>
      </c>
      <c r="G119" s="35">
        <v>250</v>
      </c>
    </row>
    <row r="120" spans="1:7" s="36" customFormat="1" ht="30.75" customHeight="1">
      <c r="A120" s="31" t="s">
        <v>65</v>
      </c>
      <c r="B120" s="40" t="s">
        <v>96</v>
      </c>
      <c r="C120" s="53">
        <v>1851610</v>
      </c>
      <c r="D120" s="54">
        <v>1851610</v>
      </c>
      <c r="E120" s="53">
        <v>463118</v>
      </c>
      <c r="F120" s="19">
        <f t="shared" si="2"/>
        <v>25.011638519990711</v>
      </c>
      <c r="G120" s="35">
        <v>44.5</v>
      </c>
    </row>
    <row r="121" spans="1:7" s="36" customFormat="1" ht="34.5" customHeight="1">
      <c r="A121" s="31" t="s">
        <v>87</v>
      </c>
      <c r="B121" s="40" t="s">
        <v>98</v>
      </c>
      <c r="C121" s="53">
        <v>50000</v>
      </c>
      <c r="D121" s="54">
        <v>50000</v>
      </c>
      <c r="E121" s="53"/>
      <c r="F121" s="19">
        <f t="shared" si="2"/>
        <v>0</v>
      </c>
      <c r="G121" s="35">
        <v>287.8</v>
      </c>
    </row>
    <row r="122" spans="1:7" s="36" customFormat="1" ht="25.5" customHeight="1">
      <c r="A122" s="31" t="s">
        <v>102</v>
      </c>
      <c r="B122" s="40" t="s">
        <v>103</v>
      </c>
      <c r="C122" s="53">
        <v>50000</v>
      </c>
      <c r="D122" s="54">
        <v>50000</v>
      </c>
      <c r="E122" s="53"/>
      <c r="F122" s="19">
        <f t="shared" si="2"/>
        <v>0</v>
      </c>
      <c r="G122" s="35">
        <v>287.8</v>
      </c>
    </row>
    <row r="123" spans="1:7" s="36" customFormat="1" ht="25.5" customHeight="1">
      <c r="A123" s="31" t="s">
        <v>104</v>
      </c>
      <c r="B123" s="40" t="s">
        <v>105</v>
      </c>
      <c r="C123" s="53">
        <v>1577700</v>
      </c>
      <c r="D123" s="54">
        <v>1577700</v>
      </c>
      <c r="E123" s="53">
        <v>50000</v>
      </c>
      <c r="F123" s="19">
        <f t="shared" si="2"/>
        <v>3.1691703112125245</v>
      </c>
      <c r="G123" s="35">
        <v>110</v>
      </c>
    </row>
    <row r="124" spans="1:7" s="36" customFormat="1" ht="27" customHeight="1">
      <c r="A124" s="31" t="s">
        <v>106</v>
      </c>
      <c r="B124" s="40" t="s">
        <v>71</v>
      </c>
      <c r="C124" s="53">
        <v>1577700</v>
      </c>
      <c r="D124" s="54">
        <v>1577700</v>
      </c>
      <c r="E124" s="53">
        <v>50000</v>
      </c>
      <c r="F124" s="19">
        <f t="shared" si="2"/>
        <v>3.1691703112125245</v>
      </c>
      <c r="G124" s="35">
        <v>100</v>
      </c>
    </row>
    <row r="125" spans="1:7" s="36" customFormat="1" ht="30" customHeight="1">
      <c r="A125" s="31" t="s">
        <v>107</v>
      </c>
      <c r="B125" s="40" t="s">
        <v>108</v>
      </c>
      <c r="C125" s="53">
        <v>4500</v>
      </c>
      <c r="D125" s="54">
        <v>4500</v>
      </c>
      <c r="E125" s="53"/>
      <c r="F125" s="19">
        <f t="shared" si="2"/>
        <v>0</v>
      </c>
      <c r="G125" s="35">
        <v>100</v>
      </c>
    </row>
    <row r="126" spans="1:7" s="36" customFormat="1" ht="27" customHeight="1">
      <c r="A126" s="31" t="s">
        <v>109</v>
      </c>
      <c r="B126" s="40" t="s">
        <v>110</v>
      </c>
      <c r="C126" s="53">
        <v>4500</v>
      </c>
      <c r="D126" s="54">
        <v>4500</v>
      </c>
      <c r="E126" s="53"/>
      <c r="F126" s="19">
        <f t="shared" si="2"/>
        <v>0</v>
      </c>
      <c r="G126" s="35">
        <v>100</v>
      </c>
    </row>
    <row r="127" spans="1:7" s="36" customFormat="1" ht="24" customHeight="1">
      <c r="A127" s="8" t="s">
        <v>101</v>
      </c>
      <c r="B127" s="6" t="s">
        <v>99</v>
      </c>
      <c r="C127" s="46">
        <v>953410</v>
      </c>
      <c r="D127" s="46">
        <v>953410</v>
      </c>
      <c r="E127" s="46">
        <v>238300</v>
      </c>
      <c r="F127" s="19">
        <f t="shared" si="2"/>
        <v>24.994493449827463</v>
      </c>
      <c r="G127" s="35">
        <v>99.6</v>
      </c>
    </row>
    <row r="128" spans="1:7" s="36" customFormat="1" ht="15">
      <c r="A128" s="27"/>
      <c r="B128" s="12" t="s">
        <v>37</v>
      </c>
      <c r="C128" s="48">
        <f>C97+C99+C101+C109+C111+C115+C121+C123+C125+C127+C107</f>
        <v>456321588.44</v>
      </c>
      <c r="D128" s="48">
        <f>D97+D99+D101+D109+D111+D115+D121+D123+D125+D127+D107</f>
        <v>456321588.44</v>
      </c>
      <c r="E128" s="48">
        <f>E97+E99+E101+E109+E111+E115+E121+E123+E125+E127+E107</f>
        <v>100936584.30999999</v>
      </c>
      <c r="F128" s="19">
        <f t="shared" si="2"/>
        <v>22.119616267787372</v>
      </c>
      <c r="G128" s="35">
        <v>72.5</v>
      </c>
    </row>
    <row r="129" spans="1:7" s="36" customFormat="1" ht="27.75" customHeight="1">
      <c r="A129" s="32"/>
      <c r="B129" s="12" t="s">
        <v>127</v>
      </c>
      <c r="C129" s="48">
        <f>C98+C100+C102+C110+C112</f>
        <v>330746131.83000004</v>
      </c>
      <c r="D129" s="48">
        <f>D98+D100+D102+D110+D112</f>
        <v>330746131.83000004</v>
      </c>
      <c r="E129" s="48">
        <f>E98+E100+E102+E110+E112</f>
        <v>73248490.189999998</v>
      </c>
      <c r="F129" s="19">
        <f t="shared" si="2"/>
        <v>22.146438957492915</v>
      </c>
      <c r="G129" s="35">
        <v>106</v>
      </c>
    </row>
    <row r="130" spans="1:7" s="36" customFormat="1" ht="20.25" customHeight="1">
      <c r="A130" s="27"/>
      <c r="B130" s="16" t="s">
        <v>49</v>
      </c>
      <c r="C130" s="48">
        <f>C135+C134</f>
        <v>16248804.74000001</v>
      </c>
      <c r="D130" s="48">
        <f t="shared" ref="D130:E130" si="3">D135+D134</f>
        <v>16248804.74000001</v>
      </c>
      <c r="E130" s="48">
        <f t="shared" si="3"/>
        <v>-3277850.8299999982</v>
      </c>
      <c r="F130" s="19">
        <f t="shared" si="2"/>
        <v>-20.172873527926932</v>
      </c>
      <c r="G130" s="35"/>
    </row>
    <row r="131" spans="1:7" s="36" customFormat="1" ht="15">
      <c r="A131" s="8"/>
      <c r="B131" s="12" t="s">
        <v>38</v>
      </c>
      <c r="C131" s="48">
        <f>C135+C134</f>
        <v>16248804.74000001</v>
      </c>
      <c r="D131" s="48">
        <f t="shared" ref="D131:E131" si="4">D135+D134</f>
        <v>16248804.74000001</v>
      </c>
      <c r="E131" s="48">
        <f t="shared" si="4"/>
        <v>-3277850.8299999982</v>
      </c>
      <c r="F131" s="19">
        <f t="shared" si="2"/>
        <v>-20.172873527926932</v>
      </c>
      <c r="G131" s="35"/>
    </row>
    <row r="132" spans="1:7" s="36" customFormat="1" ht="1.5" hidden="1" customHeight="1">
      <c r="A132" s="8" t="s">
        <v>66</v>
      </c>
      <c r="B132" s="6" t="s">
        <v>67</v>
      </c>
      <c r="C132" s="46"/>
      <c r="D132" s="46"/>
      <c r="E132" s="46"/>
      <c r="F132" s="19" t="e">
        <f t="shared" si="2"/>
        <v>#DIV/0!</v>
      </c>
      <c r="G132" s="35"/>
    </row>
    <row r="133" spans="1:7" s="36" customFormat="1" ht="1.5" hidden="1" customHeight="1">
      <c r="A133" s="8"/>
      <c r="B133" s="6"/>
      <c r="C133" s="46"/>
      <c r="D133" s="46"/>
      <c r="E133" s="46"/>
      <c r="F133" s="19"/>
      <c r="G133" s="35"/>
    </row>
    <row r="134" spans="1:7" s="36" customFormat="1" ht="28.5" customHeight="1">
      <c r="A134" s="8" t="s">
        <v>74</v>
      </c>
      <c r="B134" s="6" t="s">
        <v>76</v>
      </c>
      <c r="C134" s="46">
        <v>-440081566.94</v>
      </c>
      <c r="D134" s="46">
        <v>-440081566.94</v>
      </c>
      <c r="E134" s="46">
        <v>-104527814.78</v>
      </c>
      <c r="F134" s="19"/>
      <c r="G134" s="35"/>
    </row>
    <row r="135" spans="1:7" s="36" customFormat="1" ht="34.5" customHeight="1">
      <c r="A135" s="8" t="s">
        <v>75</v>
      </c>
      <c r="B135" s="6" t="s">
        <v>77</v>
      </c>
      <c r="C135" s="46">
        <v>456330371.68000001</v>
      </c>
      <c r="D135" s="46">
        <v>456330371.68000001</v>
      </c>
      <c r="E135" s="46">
        <v>101249963.95</v>
      </c>
      <c r="F135" s="19"/>
      <c r="G135" s="35"/>
    </row>
    <row r="136" spans="1:7" s="21" customFormat="1" ht="25.5" customHeight="1">
      <c r="A136" s="9"/>
      <c r="B136" s="22"/>
      <c r="C136" s="22"/>
      <c r="E136" s="43"/>
    </row>
    <row r="137" spans="1:7" s="21" customFormat="1" ht="15.75" hidden="1" customHeight="1">
      <c r="A137" s="9"/>
      <c r="B137" s="22"/>
      <c r="C137" s="22"/>
      <c r="E137" s="43"/>
    </row>
    <row r="138" spans="1:7" ht="13.5" customHeight="1">
      <c r="A138" s="85" t="s">
        <v>230</v>
      </c>
      <c r="B138" s="86"/>
      <c r="C138" s="86"/>
      <c r="D138" s="87"/>
      <c r="E138" s="87"/>
      <c r="F138" s="87"/>
      <c r="G138" s="87"/>
    </row>
  </sheetData>
  <mergeCells count="4">
    <mergeCell ref="B3:E3"/>
    <mergeCell ref="B4:E4"/>
    <mergeCell ref="A138:G138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ОЛЕГ</cp:lastModifiedBy>
  <cp:lastPrinted>2022-04-05T06:15:25Z</cp:lastPrinted>
  <dcterms:created xsi:type="dcterms:W3CDTF">2006-08-11T13:13:49Z</dcterms:created>
  <dcterms:modified xsi:type="dcterms:W3CDTF">2022-04-05T06:53:12Z</dcterms:modified>
</cp:coreProperties>
</file>