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860" windowWidth="12120" windowHeight="14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59" i="1"/>
  <c r="F73"/>
  <c r="F56"/>
  <c r="F60"/>
  <c r="F42"/>
  <c r="F41"/>
  <c r="F105"/>
  <c r="F104"/>
  <c r="F55"/>
  <c r="F85"/>
  <c r="E50"/>
  <c r="E49" s="1"/>
  <c r="D50"/>
  <c r="D49" s="1"/>
  <c r="C50"/>
  <c r="C49" s="1"/>
  <c r="F86"/>
  <c r="E112"/>
  <c r="E125" s="1"/>
  <c r="F58"/>
  <c r="F74"/>
  <c r="F16"/>
  <c r="F15"/>
  <c r="F14"/>
  <c r="F13"/>
  <c r="F12"/>
  <c r="F29"/>
  <c r="F84" l="1"/>
  <c r="D112"/>
  <c r="D125" s="1"/>
  <c r="C112"/>
  <c r="C125" s="1"/>
  <c r="F116"/>
  <c r="C127"/>
  <c r="F90"/>
  <c r="F115"/>
  <c r="F89"/>
  <c r="F87"/>
  <c r="F88"/>
  <c r="F62"/>
  <c r="F57"/>
  <c r="F54"/>
  <c r="F53"/>
  <c r="F52"/>
  <c r="F47"/>
  <c r="F46"/>
  <c r="F45"/>
  <c r="F44"/>
  <c r="F75"/>
  <c r="F100"/>
  <c r="D128"/>
  <c r="C128"/>
  <c r="E127"/>
  <c r="D127"/>
  <c r="E7"/>
  <c r="E6" s="1"/>
  <c r="F67"/>
  <c r="F83"/>
  <c r="F32"/>
  <c r="E128"/>
  <c r="D7"/>
  <c r="D6" s="1"/>
  <c r="C7"/>
  <c r="C6" s="1"/>
  <c r="E126"/>
  <c r="D126"/>
  <c r="C126"/>
  <c r="F8"/>
  <c r="F9"/>
  <c r="F17"/>
  <c r="F18"/>
  <c r="F19"/>
  <c r="F21"/>
  <c r="F22"/>
  <c r="F23"/>
  <c r="F25"/>
  <c r="F26"/>
  <c r="F27"/>
  <c r="F28"/>
  <c r="F30"/>
  <c r="F31"/>
  <c r="F33"/>
  <c r="F34"/>
  <c r="F35"/>
  <c r="F36"/>
  <c r="F37"/>
  <c r="F38"/>
  <c r="F39"/>
  <c r="F40"/>
  <c r="F43"/>
  <c r="F51"/>
  <c r="F61"/>
  <c r="F63"/>
  <c r="F64"/>
  <c r="F65"/>
  <c r="F66"/>
  <c r="F68"/>
  <c r="F69"/>
  <c r="F70"/>
  <c r="F71"/>
  <c r="F72"/>
  <c r="F76"/>
  <c r="F77"/>
  <c r="F78"/>
  <c r="F79"/>
  <c r="F80"/>
  <c r="F81"/>
  <c r="F82"/>
  <c r="F91"/>
  <c r="F94"/>
  <c r="F95"/>
  <c r="F96"/>
  <c r="F97"/>
  <c r="F98"/>
  <c r="F99"/>
  <c r="F101"/>
  <c r="F102"/>
  <c r="F103"/>
  <c r="F106"/>
  <c r="F107"/>
  <c r="F108"/>
  <c r="F109"/>
  <c r="F110"/>
  <c r="F111"/>
  <c r="F113"/>
  <c r="F114"/>
  <c r="F117"/>
  <c r="F118"/>
  <c r="F119"/>
  <c r="F120"/>
  <c r="F121"/>
  <c r="F122"/>
  <c r="F123"/>
  <c r="F124"/>
  <c r="F129"/>
  <c r="C92" l="1"/>
  <c r="F128"/>
  <c r="F127"/>
  <c r="F112"/>
  <c r="D92"/>
  <c r="F125"/>
  <c r="F126"/>
  <c r="F50"/>
  <c r="F6"/>
  <c r="E92"/>
  <c r="F49"/>
  <c r="F7"/>
  <c r="F92" l="1"/>
</calcChain>
</file>

<file path=xl/sharedStrings.xml><?xml version="1.0" encoding="utf-8"?>
<sst xmlns="http://schemas.openxmlformats.org/spreadsheetml/2006/main" count="253" uniqueCount="247">
  <si>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</si>
  <si>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</si>
  <si>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</si>
  <si>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</si>
  <si>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</si>
  <si>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</si>
  <si>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1 09 00000 00 0000 000</t>
  </si>
  <si>
    <t>1 12 00000 00 0000 000</t>
  </si>
  <si>
    <t>1 12 01000 01 0000 120</t>
  </si>
  <si>
    <t>1 13 00000 00 0000 000</t>
  </si>
  <si>
    <t>1 16 00000 00 0000 000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</si>
  <si>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</si>
  <si>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</si>
  <si>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</si>
  <si>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</si>
  <si>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</si>
  <si>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</si>
  <si>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</si>
  <si>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Задолженность и перерасчеты по отмененным налогам,сборам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</si>
  <si>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</si>
  <si>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</si>
  <si>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</si>
  <si>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</si>
  <si>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</si>
  <si>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</si>
  <si>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</si>
  <si>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</si>
  <si>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</si>
  <si>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</si>
  <si>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</si>
  <si>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</si>
  <si>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</si>
  <si>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</si>
  <si>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</si>
  <si>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</si>
  <si>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</si>
  <si>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</si>
  <si>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</si>
  <si>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</si>
  <si>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</si>
  <si>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</si>
  <si>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</si>
  <si>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</si>
  <si>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</si>
  <si>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</si>
  <si>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</si>
  <si>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</si>
  <si>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</si>
  <si>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</si>
  <si>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</si>
  <si>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</si>
  <si>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ИСТОЧНИКИ ФИНАНСИРОВАНИЯ ДЕФИЦИТА БЮДЖЕТОВ</t>
  </si>
  <si>
    <t>1 01 02020 01 0000 110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</si>
  <si>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</si>
  <si>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</si>
  <si>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</si>
  <si>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</si>
  <si>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</si>
  <si>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</si>
  <si>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</si>
  <si>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</si>
  <si>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</si>
  <si>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</si>
  <si>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</si>
  <si>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</si>
  <si>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</si>
  <si>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</si>
  <si>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</si>
  <si>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</si>
  <si>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</si>
  <si>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</si>
  <si>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</si>
  <si>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</si>
  <si>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</si>
  <si>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</si>
  <si>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</si>
  <si>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</si>
  <si>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</si>
  <si>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</si>
  <si>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</si>
  <si>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</si>
  <si>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</si>
  <si>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</si>
  <si>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</si>
  <si>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</si>
  <si>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</si>
  <si>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</si>
  <si>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</si>
  <si>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</si>
  <si>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</si>
  <si>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</si>
  <si>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</si>
  <si>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</si>
  <si>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</si>
  <si>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</si>
  <si>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</si>
  <si>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</si>
  <si>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</si>
  <si>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</si>
  <si>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</si>
  <si>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</si>
  <si>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</si>
  <si>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</si>
  <si>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</si>
  <si>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</si>
  <si>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</si>
  <si>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</si>
  <si>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</si>
  <si>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</si>
  <si>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</si>
  <si>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</si>
  <si>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</si>
  <si>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</si>
  <si>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</si>
  <si>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</si>
  <si>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</si>
  <si>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</si>
  <si>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</si>
  <si>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</si>
  <si>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</si>
  <si>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</si>
  <si>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</si>
  <si>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</si>
  <si>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</si>
  <si>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</si>
  <si>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</si>
  <si>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</si>
  <si>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</si>
  <si>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</si>
  <si>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</si>
  <si>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</si>
  <si>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</si>
  <si>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</si>
  <si>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</si>
  <si>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</si>
  <si>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</si>
  <si>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</si>
  <si>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</si>
  <si>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</si>
  <si>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</si>
  <si>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</si>
  <si>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</si>
  <si>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</si>
  <si>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</si>
  <si>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</si>
  <si>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</si>
  <si>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</si>
  <si>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</si>
  <si>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</si>
  <si>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</si>
  <si>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</si>
  <si>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</si>
  <si>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</si>
  <si>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</si>
  <si>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Субсидии бюджетам муниципальных районов на поддержку  отрасли культуры</t>
  </si>
  <si>
    <t>1 14 06013 05 0000 430</t>
  </si>
  <si>
    <t>ПРИЛОЖЕНИЕ №1</t>
  </si>
  <si>
    <t>Субсидии бюджетам муниципальных районов на создание в общеобразовательных организацияхрасположенных в сельской местности условий для занятия физической культурой и спортом</t>
  </si>
  <si>
    <t>Пособия, компенсации, меры социальной поддержки по публичным нормативным обязательствам</t>
  </si>
  <si>
    <t xml:space="preserve">Межбюджетные трансферты передаваемые бюджетам муниципальных районов в целях обеспечения надлежащего осуществления полномочий по решению вопросов местного значения </t>
  </si>
  <si>
    <t>субсидии бюджетам муниципальных районов области на обеспечение повышения оплаты труда некоторых  категориям работников муниципальных учреждений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</si>
  <si>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</si>
  <si>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Субсидии бюджетам муниципальных районов области на сохранение достигнутых показателей повышения оплаты труда отдельным категориям работников бюджетной сферы</t>
  </si>
  <si>
    <t>2 02 25097 05 0000 150</t>
  </si>
  <si>
    <t>2 02 29999 05 0078 150</t>
  </si>
  <si>
    <t>2 02 30024 05 0001 150</t>
  </si>
  <si>
    <t>2 02 30024 05 0016 150</t>
  </si>
  <si>
    <t>2 02 30024 05 0010 150</t>
  </si>
  <si>
    <t>2 02 30024 05 0007 150</t>
  </si>
  <si>
    <t>2 02 30024 05 0003 150</t>
  </si>
  <si>
    <t>2 02 29999 05 0075 150</t>
  </si>
  <si>
    <t>2 02 30024 05 0009 150</t>
  </si>
  <si>
    <t>2 02 30024 05 0011 150</t>
  </si>
  <si>
    <t>2 02 30024 05 0014 150</t>
  </si>
  <si>
    <t>2 02 30024 05 0015 150</t>
  </si>
  <si>
    <t>2 02 30024 05 0037 150</t>
  </si>
  <si>
    <t>2 02 30024 05 0008 150</t>
  </si>
  <si>
    <t>2 02 35120 05 0000 150</t>
  </si>
  <si>
    <t>2 02 30024 05 0012 150</t>
  </si>
  <si>
    <t xml:space="preserve">2 02 30024 05 0027 150 </t>
  </si>
  <si>
    <t xml:space="preserve">2 02 30024 05 0028 150 </t>
  </si>
  <si>
    <t xml:space="preserve">2 02 30024 05 0029 150 </t>
  </si>
  <si>
    <t>2 02 40014 05 0015 150</t>
  </si>
  <si>
    <t>2 02 40014 05 0011 150</t>
  </si>
  <si>
    <t>2 02 49999 05 0015 150</t>
  </si>
  <si>
    <t>2 02 25519 05 0000 150</t>
  </si>
  <si>
    <t>2 02 49999 05 0013 150</t>
  </si>
  <si>
    <t>2 18 60010 05 0000 150</t>
  </si>
  <si>
    <t>2 19 60010 05 0000 150</t>
  </si>
  <si>
    <t>1 14 02053 05 0000 000</t>
  </si>
  <si>
    <t>2 02 25169 05 0000 150</t>
  </si>
  <si>
    <t>Субсидии бюджетам муниципальных районов на обновление материально- технической базы для формирования у обучающихся современных технологических и гуманитарных навыков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</si>
  <si>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</si>
  <si>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</si>
  <si>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2 02 29999 05 0086 150</t>
  </si>
  <si>
    <t xml:space="preserve">Субсидии бюджетам муниципальных районов области на проведение капитального итекущего ремонтов муниципальных образовательных организаций </t>
  </si>
  <si>
    <t>2 02 29999 05 0087 150</t>
  </si>
  <si>
    <t xml:space="preserve">Межбюджетные трансферты,передаваемые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 </t>
  </si>
  <si>
    <t>2 02 49999 05 0017 150</t>
  </si>
  <si>
    <t xml:space="preserve">Межбюджетные трансферты передаваемые бюджетам муниципальных районов области, стимулирующего (поощрительного) характера </t>
  </si>
  <si>
    <t>Уточненный план БА на 2020 год</t>
  </si>
  <si>
    <t>Уточненный план ЛБО на  2020г.</t>
  </si>
  <si>
    <t>% роста 2020 к 2019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</si>
  <si>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</si>
  <si>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</si>
  <si>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</si>
  <si>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</si>
  <si>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2 02 15002 05 0000 150</t>
  </si>
  <si>
    <t>0500</t>
  </si>
  <si>
    <t>0503</t>
  </si>
  <si>
    <t>Жилищно-коммунальное хозяйство</t>
  </si>
  <si>
    <t>Благоустройство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</si>
  <si>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</si>
  <si>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</si>
  <si>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</si>
  <si>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</si>
  <si>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1 16 01193 01 0000 140</t>
  </si>
  <si>
    <t xml:space="preserve"> 1 16 01203 01 0000 140</t>
  </si>
  <si>
    <t xml:space="preserve"> 1 16 10129 01 0000 140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</si>
  <si>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</si>
  <si>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</si>
  <si>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1 16 01073 01 0000 140</t>
  </si>
  <si>
    <t xml:space="preserve"> 1 16 01143 01 0000 140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</si>
  <si>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</si>
  <si>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</si>
  <si>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1 16 10123 01 0051 140</t>
  </si>
  <si>
    <t>15,,2</t>
  </si>
  <si>
    <t>2 02 30024 05 0041 150</t>
  </si>
  <si>
    <t>Субвенции  бюджетам муниципальных районов области на обеспечение служебными жилыми помещениями медицинских работников (в рамках достижения соответствующих задач федерального проекта)</t>
  </si>
  <si>
    <t>2 02 25304 05 0000 150</t>
  </si>
  <si>
    <t>Субсидия бюджетам муниципальных районов области на организацию бесплатного горячего питания обучающихся получающих насальное образование в муниципальных образовательных организациях</t>
  </si>
  <si>
    <t>Субсидии бюджетам муниципальных районов области на обеспечение условий для создания цетров образования цифрового и гуманитарного профилей</t>
  </si>
  <si>
    <t>2 02 29999 05 0099 150</t>
  </si>
  <si>
    <t>Субсидии бюджетам муниципальных районов области на обеспечение капитального ремонта и ремонта  автомобильных дорог общего пользования местного значения муниципальных районов области за счет средств областного дорожного фонда</t>
  </si>
  <si>
    <t xml:space="preserve"> 2        02     29999    05      0104    150</t>
  </si>
  <si>
    <t xml:space="preserve">Субсидии бюджетам муниципальных районов области на капитальный ремонт и ремонт аварийных  и предаварийных искусственных сооружений на автомобильных дорогах общего пользования местного значения за счет средств областного дорожного фонда </t>
  </si>
  <si>
    <t>2 02 30024 05 0043 150</t>
  </si>
  <si>
    <t xml:space="preserve">Субвенция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приосуществлении деятельности по обращению с  животными без владельцев  </t>
  </si>
  <si>
    <t>Субвенции бюджетам муниципальных районов области на ежемесячное денежное вознаграждение за классное руководство педогогическим работникам муниципальных общеобразовательных организаций</t>
  </si>
  <si>
    <t>2 02 49999 05 0006 150</t>
  </si>
  <si>
    <t>межбюджетные трансферты,передаваемые бюджетам муниципальных районов области за счет средств резервного фонда Правительства Саратовской области</t>
  </si>
  <si>
    <t>2 02 35303 05 0000 150</t>
  </si>
  <si>
    <t>Исполнено на 01.12.2020 г.</t>
  </si>
  <si>
    <t>2 18 05010 05 0000 150</t>
  </si>
  <si>
    <t>Доходы бюджетов муниципальных районов от возврата бюджетными уреждениями остатков субсидий прошлых лет</t>
  </si>
  <si>
    <t>и.о.начальника финансового управления                                            И.П.Кушнарева</t>
  </si>
  <si>
    <t>на 01.01.2021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</si>
</sst>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4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4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4" fontId="0" fillId="3" borderId="2" xfId="0" applyNumberFormat="1" applyFill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justify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2" fontId="15" fillId="0" borderId="6" xfId="0" applyNumberFormat="1" applyFont="1" applyBorder="1"/>
    <xf numFmtId="49" fontId="1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>
      <selection activeCell="B8" sqref="B8"/>
    </sheetView>
  </sheetViews>
  <sheetFormatPr defaultRowHeight="12.75"/>
  <cols>
    <col min="1" max="1" width="27.7109375" style="34" customWidth="1"/>
    <col min="2" max="2" width="56.7109375" customWidth="1"/>
    <col min="3" max="3" width="17" customWidth="1"/>
    <col min="4" max="4" width="15" customWidth="1"/>
    <col min="5" max="5" width="14.7109375" style="45" customWidth="1"/>
    <col min="6" max="6" width="12.7109375" customWidth="1"/>
    <col min="7" max="7" width="11.42578125" customWidth="1"/>
  </cols>
  <sheetData>
    <row r="1" spans="1:7" s="24" customFormat="1" ht="25.9" customHeight="1">
      <c r="A1" s="25"/>
      <c r="B1" s="35"/>
      <c r="E1" s="42"/>
      <c r="F1" s="84" t="s">
        <v>156</v>
      </c>
      <c r="G1" s="84"/>
    </row>
    <row r="2" spans="1:7" s="24" customFormat="1" ht="1.1499999999999999" customHeight="1">
      <c r="A2" s="25"/>
      <c r="B2" s="35"/>
      <c r="E2" s="42"/>
    </row>
    <row r="3" spans="1:7" s="24" customFormat="1" ht="15">
      <c r="A3" s="25"/>
      <c r="B3" s="78" t="s">
        <v>48</v>
      </c>
      <c r="C3" s="78"/>
      <c r="D3" s="78"/>
      <c r="E3" s="78"/>
    </row>
    <row r="4" spans="1:7" s="24" customFormat="1" ht="14.25" customHeight="1">
      <c r="A4" s="25"/>
      <c r="B4" s="79" t="s">
        <v>246</v>
      </c>
      <c r="C4" s="80"/>
      <c r="D4" s="80"/>
      <c r="E4" s="80"/>
    </row>
    <row r="5" spans="1:7" s="24" customFormat="1" ht="57" customHeight="1">
      <c r="A5" s="26" t="s">
        <v>41</v>
      </c>
      <c r="B5" s="1" t="s">
        <v>42</v>
      </c>
      <c r="C5" s="2" t="s">
        <v>200</v>
      </c>
      <c r="D5" s="1" t="s">
        <v>201</v>
      </c>
      <c r="E5" s="43" t="s">
        <v>242</v>
      </c>
      <c r="F5" s="2" t="s">
        <v>43</v>
      </c>
      <c r="G5" s="2" t="s">
        <v>202</v>
      </c>
    </row>
    <row r="6" spans="1:7" s="24" customFormat="1" ht="18.75" customHeight="1">
      <c r="A6" s="15" t="s">
        <v>44</v>
      </c>
      <c r="B6" s="16" t="s">
        <v>46</v>
      </c>
      <c r="C6" s="48">
        <f>C7+C17+C21+C24+C25+C30+C32+C36+C45+C33+C12</f>
        <v>102423845.41</v>
      </c>
      <c r="D6" s="48">
        <f>D7+D17+D21+D24+D25+D30+D32+D36+D45+D33+D12</f>
        <v>102423845.41</v>
      </c>
      <c r="E6" s="48">
        <f>E7+E17+E21+E24+E25+E30+E32+E36+E45+E33+E12+E48</f>
        <v>106682943.73</v>
      </c>
      <c r="F6" s="20">
        <f>(E6*100)/C6</f>
        <v>104.15830737749685</v>
      </c>
      <c r="G6" s="20">
        <v>128.6</v>
      </c>
    </row>
    <row r="7" spans="1:7" s="37" customFormat="1" ht="17.25" customHeight="1">
      <c r="A7" s="11" t="s">
        <v>45</v>
      </c>
      <c r="B7" s="57" t="s">
        <v>47</v>
      </c>
      <c r="C7" s="49">
        <f>C11+C10+C8+C9</f>
        <v>34501931</v>
      </c>
      <c r="D7" s="49">
        <f>D11+D10+D8+D9</f>
        <v>34501931</v>
      </c>
      <c r="E7" s="49">
        <f>E11+E10+E8+E9</f>
        <v>38086913.659999996</v>
      </c>
      <c r="F7" s="20">
        <f t="shared" ref="F7:F62" si="0">(E7*100)/C7</f>
        <v>110.39067251047483</v>
      </c>
      <c r="G7" s="36">
        <v>136.6</v>
      </c>
    </row>
    <row r="8" spans="1:7" s="37" customFormat="1" ht="88.9" customHeight="1">
      <c r="A8" s="3" t="s">
        <v>91</v>
      </c>
      <c r="B8" s="21" t="s">
        <v>119</v>
      </c>
      <c r="C8" s="50">
        <v>34152261</v>
      </c>
      <c r="D8" s="50">
        <v>34152261</v>
      </c>
      <c r="E8" s="50">
        <v>37758843.469999999</v>
      </c>
      <c r="F8" s="20">
        <f t="shared" si="0"/>
        <v>110.56030366481446</v>
      </c>
      <c r="G8" s="36">
        <v>135.1</v>
      </c>
    </row>
    <row r="9" spans="1:7" s="37" customFormat="1" ht="87" customHeight="1">
      <c r="A9" s="3" t="s">
        <v>52</v>
      </c>
      <c r="B9" s="4" t="s">
        <v>120</v>
      </c>
      <c r="C9" s="47">
        <v>200000</v>
      </c>
      <c r="D9" s="47">
        <v>200000</v>
      </c>
      <c r="E9" s="47">
        <v>165297.73000000001</v>
      </c>
      <c r="F9" s="20">
        <f t="shared" si="0"/>
        <v>82.648865000000015</v>
      </c>
      <c r="G9" s="36">
        <v>82.1</v>
      </c>
    </row>
    <row r="10" spans="1:7" s="37" customFormat="1" ht="56.25" customHeight="1">
      <c r="A10" s="3" t="s">
        <v>94</v>
      </c>
      <c r="B10" s="4" t="s">
        <v>95</v>
      </c>
      <c r="C10" s="47">
        <v>142000</v>
      </c>
      <c r="D10" s="47">
        <v>142000</v>
      </c>
      <c r="E10" s="47">
        <v>155101.59</v>
      </c>
      <c r="F10" s="20"/>
      <c r="G10" s="36">
        <v>923.7</v>
      </c>
    </row>
    <row r="11" spans="1:7" s="37" customFormat="1" ht="91.15" customHeight="1" thickBot="1">
      <c r="A11" s="3" t="s">
        <v>0</v>
      </c>
      <c r="B11" s="7" t="s">
        <v>126</v>
      </c>
      <c r="C11" s="47">
        <v>7670</v>
      </c>
      <c r="D11" s="47">
        <v>7670</v>
      </c>
      <c r="E11" s="47">
        <v>7670.87</v>
      </c>
      <c r="F11" s="20"/>
      <c r="G11" s="36"/>
    </row>
    <row r="12" spans="1:7" s="37" customFormat="1" ht="37.5" customHeight="1" thickBot="1">
      <c r="A12" s="59" t="s">
        <v>132</v>
      </c>
      <c r="B12" s="60" t="s">
        <v>133</v>
      </c>
      <c r="C12" s="47">
        <v>24183000</v>
      </c>
      <c r="D12" s="47">
        <v>24183000</v>
      </c>
      <c r="E12" s="47">
        <v>21663086.75</v>
      </c>
      <c r="F12" s="20">
        <f t="shared" si="0"/>
        <v>89.579815366166315</v>
      </c>
      <c r="G12" s="36">
        <v>93</v>
      </c>
    </row>
    <row r="13" spans="1:7" s="37" customFormat="1" ht="57.75" customHeight="1" thickBot="1">
      <c r="A13" s="61" t="s">
        <v>137</v>
      </c>
      <c r="B13" s="62" t="s">
        <v>134</v>
      </c>
      <c r="C13" s="47">
        <v>9780300</v>
      </c>
      <c r="D13" s="47">
        <v>9780300</v>
      </c>
      <c r="E13" s="47">
        <v>9991833.4800000004</v>
      </c>
      <c r="F13" s="20">
        <f t="shared" si="0"/>
        <v>102.16285267323089</v>
      </c>
      <c r="G13" s="36">
        <v>96.1</v>
      </c>
    </row>
    <row r="14" spans="1:7" s="37" customFormat="1" ht="68.25" customHeight="1" thickBot="1">
      <c r="A14" s="61" t="s">
        <v>138</v>
      </c>
      <c r="B14" s="62" t="s">
        <v>135</v>
      </c>
      <c r="C14" s="47">
        <v>54500</v>
      </c>
      <c r="D14" s="47">
        <v>54500</v>
      </c>
      <c r="E14" s="47">
        <v>71468.800000000003</v>
      </c>
      <c r="F14" s="20">
        <f t="shared" si="0"/>
        <v>131.13541284403669</v>
      </c>
      <c r="G14" s="36">
        <v>89.7</v>
      </c>
    </row>
    <row r="15" spans="1:7" s="37" customFormat="1" ht="57" customHeight="1" thickBot="1">
      <c r="A15" s="61" t="s">
        <v>139</v>
      </c>
      <c r="B15" s="62" t="s">
        <v>136</v>
      </c>
      <c r="C15" s="47">
        <v>14348100</v>
      </c>
      <c r="D15" s="47">
        <v>14348100</v>
      </c>
      <c r="E15" s="47">
        <v>13441823.310000001</v>
      </c>
      <c r="F15" s="20">
        <f t="shared" si="0"/>
        <v>93.683646684926927</v>
      </c>
      <c r="G15" s="36">
        <v>91.9</v>
      </c>
    </row>
    <row r="16" spans="1:7" s="37" customFormat="1" ht="53.25" customHeight="1" thickBot="1">
      <c r="A16" s="63" t="s">
        <v>141</v>
      </c>
      <c r="B16" s="64" t="s">
        <v>140</v>
      </c>
      <c r="C16" s="47">
        <v>100</v>
      </c>
      <c r="D16" s="47">
        <v>100</v>
      </c>
      <c r="E16" s="47">
        <v>-1842038.84</v>
      </c>
      <c r="F16" s="20">
        <f t="shared" si="0"/>
        <v>-1842038.84</v>
      </c>
      <c r="G16" s="36">
        <v>100.8</v>
      </c>
    </row>
    <row r="17" spans="1:7" s="37" customFormat="1" ht="15">
      <c r="A17" s="3" t="s">
        <v>1</v>
      </c>
      <c r="B17" s="7" t="s">
        <v>13</v>
      </c>
      <c r="C17" s="47">
        <v>26494600</v>
      </c>
      <c r="D17" s="47">
        <v>26494600</v>
      </c>
      <c r="E17" s="47">
        <v>26756541.670000002</v>
      </c>
      <c r="F17" s="20">
        <f t="shared" si="0"/>
        <v>100.98866059498917</v>
      </c>
      <c r="G17" s="36">
        <v>118.3</v>
      </c>
    </row>
    <row r="18" spans="1:7" s="37" customFormat="1" ht="26.25" customHeight="1">
      <c r="A18" s="3" t="s">
        <v>2</v>
      </c>
      <c r="B18" s="7" t="s">
        <v>14</v>
      </c>
      <c r="C18" s="47">
        <v>2602900</v>
      </c>
      <c r="D18" s="47">
        <v>2602900</v>
      </c>
      <c r="E18" s="47">
        <v>2890257.8</v>
      </c>
      <c r="F18" s="20">
        <f t="shared" si="0"/>
        <v>111.03990933189904</v>
      </c>
      <c r="G18" s="58">
        <v>129</v>
      </c>
    </row>
    <row r="19" spans="1:7" s="37" customFormat="1" ht="15.75" customHeight="1">
      <c r="A19" s="3" t="s">
        <v>3</v>
      </c>
      <c r="B19" s="7" t="s">
        <v>15</v>
      </c>
      <c r="C19" s="47">
        <v>23891700</v>
      </c>
      <c r="D19" s="47">
        <v>23891700</v>
      </c>
      <c r="E19" s="47">
        <v>23864482.870000001</v>
      </c>
      <c r="F19" s="20">
        <f t="shared" si="0"/>
        <v>99.886081233231621</v>
      </c>
      <c r="G19" s="36">
        <v>117.6</v>
      </c>
    </row>
    <row r="20" spans="1:7" s="37" customFormat="1" ht="39.75" customHeight="1">
      <c r="A20" s="3" t="s">
        <v>147</v>
      </c>
      <c r="B20" s="7" t="s">
        <v>148</v>
      </c>
      <c r="C20" s="47"/>
      <c r="D20" s="47"/>
      <c r="E20" s="47">
        <v>1801</v>
      </c>
      <c r="F20" s="20">
        <v>0</v>
      </c>
      <c r="G20" s="36"/>
    </row>
    <row r="21" spans="1:7" s="37" customFormat="1" ht="15">
      <c r="A21" s="3" t="s">
        <v>4</v>
      </c>
      <c r="B21" s="4" t="s">
        <v>16</v>
      </c>
      <c r="C21" s="47">
        <v>1298000</v>
      </c>
      <c r="D21" s="47">
        <v>1298000</v>
      </c>
      <c r="E21" s="47">
        <v>1571146.81</v>
      </c>
      <c r="F21" s="20">
        <f t="shared" si="0"/>
        <v>121.04366795069338</v>
      </c>
      <c r="G21" s="36">
        <v>143.4</v>
      </c>
    </row>
    <row r="22" spans="1:7" s="37" customFormat="1" ht="55.5" hidden="1" customHeight="1">
      <c r="A22" s="3" t="s">
        <v>5</v>
      </c>
      <c r="B22" s="4" t="s">
        <v>17</v>
      </c>
      <c r="C22" s="47"/>
      <c r="D22" s="47"/>
      <c r="E22" s="47"/>
      <c r="F22" s="20" t="e">
        <f t="shared" si="0"/>
        <v>#DIV/0!</v>
      </c>
      <c r="G22" s="36"/>
    </row>
    <row r="23" spans="1:7" s="37" customFormat="1" ht="42" customHeight="1">
      <c r="A23" s="3" t="s">
        <v>5</v>
      </c>
      <c r="B23" s="4" t="s">
        <v>81</v>
      </c>
      <c r="C23" s="47">
        <v>1298000</v>
      </c>
      <c r="D23" s="47">
        <v>1298000</v>
      </c>
      <c r="E23" s="47">
        <v>1571146.81</v>
      </c>
      <c r="F23" s="20">
        <f t="shared" si="0"/>
        <v>121.04366795069338</v>
      </c>
      <c r="G23" s="36">
        <v>143.4</v>
      </c>
    </row>
    <row r="24" spans="1:7" s="37" customFormat="1" ht="32.25" customHeight="1">
      <c r="A24" s="5" t="s">
        <v>6</v>
      </c>
      <c r="B24" s="4" t="s">
        <v>18</v>
      </c>
      <c r="C24" s="47"/>
      <c r="D24" s="47"/>
      <c r="E24" s="47"/>
      <c r="F24" s="20"/>
      <c r="G24" s="36"/>
    </row>
    <row r="25" spans="1:7" s="37" customFormat="1" ht="29.25" customHeight="1">
      <c r="A25" s="3" t="s">
        <v>49</v>
      </c>
      <c r="B25" s="7" t="s">
        <v>19</v>
      </c>
      <c r="C25" s="47">
        <v>3430000</v>
      </c>
      <c r="D25" s="47">
        <v>3430000</v>
      </c>
      <c r="E25" s="47">
        <v>4536432.26</v>
      </c>
      <c r="F25" s="20">
        <f t="shared" si="0"/>
        <v>132.2575002915452</v>
      </c>
      <c r="G25" s="36">
        <v>116.2</v>
      </c>
    </row>
    <row r="26" spans="1:7" s="37" customFormat="1" ht="84" customHeight="1">
      <c r="A26" s="8" t="s">
        <v>142</v>
      </c>
      <c r="B26" s="7" t="s">
        <v>70</v>
      </c>
      <c r="C26" s="47">
        <v>3250000</v>
      </c>
      <c r="D26" s="47">
        <v>3250000</v>
      </c>
      <c r="E26" s="47">
        <v>4395046.84</v>
      </c>
      <c r="F26" s="20">
        <f t="shared" si="0"/>
        <v>135.23221046153847</v>
      </c>
      <c r="G26" s="36">
        <v>121.9</v>
      </c>
    </row>
    <row r="27" spans="1:7" s="37" customFormat="1" ht="85.5" customHeight="1">
      <c r="A27" s="3" t="s">
        <v>50</v>
      </c>
      <c r="B27" s="7" t="s">
        <v>53</v>
      </c>
      <c r="C27" s="47">
        <v>170000</v>
      </c>
      <c r="D27" s="47">
        <v>170000</v>
      </c>
      <c r="E27" s="47">
        <v>135716.45000000001</v>
      </c>
      <c r="F27" s="20">
        <f t="shared" si="0"/>
        <v>79.833205882352956</v>
      </c>
      <c r="G27" s="36">
        <v>5.2</v>
      </c>
    </row>
    <row r="28" spans="1:7" s="37" customFormat="1" ht="32.25" customHeight="1">
      <c r="A28" s="3" t="s">
        <v>86</v>
      </c>
      <c r="B28" s="19" t="s">
        <v>87</v>
      </c>
      <c r="C28" s="47">
        <v>10000</v>
      </c>
      <c r="D28" s="47">
        <v>10000</v>
      </c>
      <c r="E28" s="47">
        <v>5668.97</v>
      </c>
      <c r="F28" s="20">
        <f t="shared" si="0"/>
        <v>56.689700000000002</v>
      </c>
      <c r="G28" s="36"/>
    </row>
    <row r="29" spans="1:7" s="37" customFormat="1" ht="38.25" customHeight="1">
      <c r="A29" s="3" t="s">
        <v>152</v>
      </c>
      <c r="B29" s="19" t="s">
        <v>153</v>
      </c>
      <c r="C29" s="47"/>
      <c r="D29" s="47"/>
      <c r="E29" s="47"/>
      <c r="F29" s="20" t="e">
        <f t="shared" si="0"/>
        <v>#DIV/0!</v>
      </c>
      <c r="G29" s="36"/>
    </row>
    <row r="30" spans="1:7" s="37" customFormat="1" ht="21.75" customHeight="1">
      <c r="A30" s="3" t="s">
        <v>7</v>
      </c>
      <c r="B30" s="7" t="s">
        <v>20</v>
      </c>
      <c r="C30" s="47">
        <v>90000</v>
      </c>
      <c r="D30" s="47">
        <v>90000</v>
      </c>
      <c r="E30" s="47">
        <v>51530.6</v>
      </c>
      <c r="F30" s="20">
        <f t="shared" si="0"/>
        <v>57.25622222222222</v>
      </c>
      <c r="G30" s="36">
        <v>120.8</v>
      </c>
    </row>
    <row r="31" spans="1:7" s="37" customFormat="1" ht="28.5" customHeight="1">
      <c r="A31" s="3" t="s">
        <v>8</v>
      </c>
      <c r="B31" s="7" t="s">
        <v>21</v>
      </c>
      <c r="C31" s="47">
        <v>90000</v>
      </c>
      <c r="D31" s="47">
        <v>90000</v>
      </c>
      <c r="E31" s="47">
        <v>51530.6</v>
      </c>
      <c r="F31" s="20">
        <f t="shared" si="0"/>
        <v>57.25622222222222</v>
      </c>
      <c r="G31" s="36">
        <v>120.8</v>
      </c>
    </row>
    <row r="32" spans="1:7" s="37" customFormat="1" ht="29.25" customHeight="1">
      <c r="A32" s="3" t="s">
        <v>9</v>
      </c>
      <c r="B32" s="7" t="s">
        <v>22</v>
      </c>
      <c r="C32" s="47">
        <v>45420.41</v>
      </c>
      <c r="D32" s="47">
        <v>45420.41</v>
      </c>
      <c r="E32" s="47">
        <v>100746.37</v>
      </c>
      <c r="F32" s="20">
        <f t="shared" si="0"/>
        <v>221.80858781327601</v>
      </c>
      <c r="G32" s="36">
        <v>504.4</v>
      </c>
    </row>
    <row r="33" spans="1:7" s="37" customFormat="1" ht="30" customHeight="1">
      <c r="A33" s="6" t="s">
        <v>64</v>
      </c>
      <c r="B33" s="7" t="s">
        <v>65</v>
      </c>
      <c r="C33" s="47">
        <v>12084894</v>
      </c>
      <c r="D33" s="47">
        <v>12084894</v>
      </c>
      <c r="E33" s="47">
        <v>13590142.800000001</v>
      </c>
      <c r="F33" s="20">
        <f t="shared" si="0"/>
        <v>112.45562269722846</v>
      </c>
      <c r="G33" s="58">
        <v>547.70000000000005</v>
      </c>
    </row>
    <row r="34" spans="1:7" s="37" customFormat="1" ht="31.5" customHeight="1">
      <c r="A34" s="6" t="s">
        <v>189</v>
      </c>
      <c r="B34" s="7" t="s">
        <v>66</v>
      </c>
      <c r="C34" s="47">
        <v>1000000</v>
      </c>
      <c r="D34" s="47">
        <v>1000000</v>
      </c>
      <c r="E34" s="47"/>
      <c r="F34" s="20">
        <f t="shared" si="0"/>
        <v>0</v>
      </c>
      <c r="G34" s="36"/>
    </row>
    <row r="35" spans="1:7" s="37" customFormat="1" ht="55.5" customHeight="1">
      <c r="A35" s="6" t="s">
        <v>155</v>
      </c>
      <c r="B35" s="7" t="s">
        <v>80</v>
      </c>
      <c r="C35" s="47">
        <v>11084894</v>
      </c>
      <c r="D35" s="47">
        <v>11084894</v>
      </c>
      <c r="E35" s="47">
        <v>13590142.800000001</v>
      </c>
      <c r="F35" s="20">
        <f t="shared" si="0"/>
        <v>122.60056613982957</v>
      </c>
      <c r="G35" s="58">
        <v>541.70000000000005</v>
      </c>
    </row>
    <row r="36" spans="1:7" s="37" customFormat="1" ht="15.75" customHeight="1">
      <c r="A36" s="6" t="s">
        <v>10</v>
      </c>
      <c r="B36" s="7" t="s">
        <v>23</v>
      </c>
      <c r="C36" s="47">
        <v>296000</v>
      </c>
      <c r="D36" s="47">
        <v>296000</v>
      </c>
      <c r="E36" s="47">
        <v>326402.81</v>
      </c>
      <c r="F36" s="20">
        <f t="shared" si="0"/>
        <v>110.2712195945946</v>
      </c>
      <c r="G36" s="36">
        <v>19.399999999999999</v>
      </c>
    </row>
    <row r="37" spans="1:7" s="37" customFormat="1" ht="91.5" customHeight="1">
      <c r="A37" s="72" t="s">
        <v>219</v>
      </c>
      <c r="B37" s="73" t="s">
        <v>220</v>
      </c>
      <c r="C37" s="47">
        <v>24000</v>
      </c>
      <c r="D37" s="47">
        <v>24000</v>
      </c>
      <c r="E37" s="47">
        <v>33500</v>
      </c>
      <c r="F37" s="20">
        <f t="shared" si="0"/>
        <v>139.58333333333334</v>
      </c>
      <c r="G37" s="36"/>
    </row>
    <row r="38" spans="1:7" s="37" customFormat="1" ht="69" customHeight="1">
      <c r="A38" s="72" t="s">
        <v>221</v>
      </c>
      <c r="B38" s="73" t="s">
        <v>212</v>
      </c>
      <c r="C38" s="47">
        <v>450</v>
      </c>
      <c r="D38" s="47">
        <v>450</v>
      </c>
      <c r="E38" s="47">
        <v>2950</v>
      </c>
      <c r="F38" s="20">
        <f t="shared" si="0"/>
        <v>655.55555555555554</v>
      </c>
      <c r="G38" s="36"/>
    </row>
    <row r="39" spans="1:7" s="37" customFormat="1" ht="90.75" customHeight="1">
      <c r="A39" s="72" t="s">
        <v>222</v>
      </c>
      <c r="B39" s="73" t="s">
        <v>203</v>
      </c>
      <c r="C39" s="47">
        <v>10500</v>
      </c>
      <c r="D39" s="47">
        <v>10500</v>
      </c>
      <c r="E39" s="47">
        <v>20750</v>
      </c>
      <c r="F39" s="20">
        <f t="shared" si="0"/>
        <v>197.61904761904762</v>
      </c>
      <c r="G39" s="36">
        <v>0</v>
      </c>
    </row>
    <row r="40" spans="1:7" s="37" customFormat="1" ht="108.75" customHeight="1">
      <c r="A40" s="72" t="s">
        <v>223</v>
      </c>
      <c r="B40" s="73" t="s">
        <v>224</v>
      </c>
      <c r="C40" s="47">
        <v>1750</v>
      </c>
      <c r="D40" s="47">
        <v>1750</v>
      </c>
      <c r="E40" s="47">
        <v>1750</v>
      </c>
      <c r="F40" s="20">
        <f t="shared" si="0"/>
        <v>100</v>
      </c>
      <c r="G40" s="36"/>
    </row>
    <row r="41" spans="1:7" s="37" customFormat="1" ht="64.5" customHeight="1">
      <c r="A41" s="72" t="s">
        <v>216</v>
      </c>
      <c r="B41" s="73" t="s">
        <v>213</v>
      </c>
      <c r="C41" s="47">
        <v>16900</v>
      </c>
      <c r="D41" s="47">
        <v>16900</v>
      </c>
      <c r="E41" s="47">
        <v>17700</v>
      </c>
      <c r="F41" s="20">
        <f t="shared" si="0"/>
        <v>104.73372781065089</v>
      </c>
      <c r="G41" s="36"/>
    </row>
    <row r="42" spans="1:7" s="37" customFormat="1" ht="76.5" customHeight="1">
      <c r="A42" s="72" t="s">
        <v>217</v>
      </c>
      <c r="B42" s="73" t="s">
        <v>214</v>
      </c>
      <c r="C42" s="47">
        <v>24000</v>
      </c>
      <c r="D42" s="47">
        <v>24000</v>
      </c>
      <c r="E42" s="47">
        <v>26000.22</v>
      </c>
      <c r="F42" s="20">
        <f t="shared" si="0"/>
        <v>108.33425</v>
      </c>
      <c r="G42" s="36"/>
    </row>
    <row r="43" spans="1:7" s="37" customFormat="1" ht="90.75" customHeight="1">
      <c r="A43" s="72" t="s">
        <v>225</v>
      </c>
      <c r="B43" s="74" t="s">
        <v>204</v>
      </c>
      <c r="C43" s="47">
        <v>210050</v>
      </c>
      <c r="D43" s="47">
        <v>210050</v>
      </c>
      <c r="E43" s="47">
        <v>213799.33</v>
      </c>
      <c r="F43" s="20">
        <f t="shared" si="0"/>
        <v>101.78497024517972</v>
      </c>
      <c r="G43" s="36"/>
    </row>
    <row r="44" spans="1:7" s="37" customFormat="1" ht="63.75" customHeight="1">
      <c r="A44" s="72" t="s">
        <v>218</v>
      </c>
      <c r="B44" s="75" t="s">
        <v>215</v>
      </c>
      <c r="C44" s="47">
        <v>1250</v>
      </c>
      <c r="D44" s="47">
        <v>1250</v>
      </c>
      <c r="E44" s="47">
        <v>1253.26</v>
      </c>
      <c r="F44" s="20">
        <f t="shared" si="0"/>
        <v>100.2608</v>
      </c>
      <c r="G44" s="36"/>
    </row>
    <row r="45" spans="1:7" s="37" customFormat="1" ht="15">
      <c r="A45" s="3" t="s">
        <v>54</v>
      </c>
      <c r="B45" s="7" t="s">
        <v>55</v>
      </c>
      <c r="C45" s="47"/>
      <c r="D45" s="47"/>
      <c r="E45" s="47"/>
      <c r="F45" s="20" t="e">
        <f t="shared" si="0"/>
        <v>#DIV/0!</v>
      </c>
      <c r="G45" s="36">
        <v>0</v>
      </c>
    </row>
    <row r="46" spans="1:7" s="37" customFormat="1" ht="15">
      <c r="A46" s="3" t="s">
        <v>57</v>
      </c>
      <c r="B46" s="7" t="s">
        <v>58</v>
      </c>
      <c r="C46" s="47"/>
      <c r="D46" s="47"/>
      <c r="E46" s="47"/>
      <c r="F46" s="20" t="e">
        <f t="shared" si="0"/>
        <v>#DIV/0!</v>
      </c>
      <c r="G46" s="36">
        <v>0</v>
      </c>
    </row>
    <row r="47" spans="1:7" s="37" customFormat="1" ht="33" customHeight="1">
      <c r="A47" s="3" t="s">
        <v>56</v>
      </c>
      <c r="B47" s="7" t="s">
        <v>59</v>
      </c>
      <c r="C47" s="47"/>
      <c r="D47" s="47"/>
      <c r="E47" s="47"/>
      <c r="F47" s="20" t="e">
        <f t="shared" si="0"/>
        <v>#DIV/0!</v>
      </c>
      <c r="G47" s="36">
        <v>0</v>
      </c>
    </row>
    <row r="48" spans="1:7" s="37" customFormat="1" ht="28.5" customHeight="1">
      <c r="A48" s="3" t="s">
        <v>62</v>
      </c>
      <c r="B48" s="7" t="s">
        <v>63</v>
      </c>
      <c r="C48" s="47"/>
      <c r="D48" s="47"/>
      <c r="E48" s="47"/>
      <c r="F48" s="20"/>
      <c r="G48" s="36"/>
    </row>
    <row r="49" spans="1:7" s="37" customFormat="1" ht="15">
      <c r="A49" s="14" t="s">
        <v>11</v>
      </c>
      <c r="B49" s="13" t="s">
        <v>24</v>
      </c>
      <c r="C49" s="49">
        <f>C50+C87+C91+C86</f>
        <v>339009899.08999997</v>
      </c>
      <c r="D49" s="49">
        <f>D50+D87+D91+D86</f>
        <v>339009899.08999997</v>
      </c>
      <c r="E49" s="49">
        <f>E50+E87+E91+E86</f>
        <v>331289794.83999997</v>
      </c>
      <c r="F49" s="20">
        <f t="shared" si="0"/>
        <v>97.722749609753876</v>
      </c>
      <c r="G49" s="36">
        <v>114.6</v>
      </c>
    </row>
    <row r="50" spans="1:7" s="37" customFormat="1" ht="41.25" customHeight="1">
      <c r="A50" s="14" t="s">
        <v>12</v>
      </c>
      <c r="B50" s="13" t="s">
        <v>25</v>
      </c>
      <c r="C50" s="49">
        <f>C51+C52+C61+C62+C63+C64+C65+C69+C70+C71+C66+C68+C72+C76+C67+C73+C74+C75+C80+C81+C82+C54+C77+C78+C79+C83+C84+C88+C89+C53+C57+C90+C55+C58+C56+C59+C60+C85</f>
        <v>333834216.25999999</v>
      </c>
      <c r="D50" s="49">
        <f>D51+D52+D61+D62+D63+D64+D65+D69+D70+D71+D66+D68+D72+D76+D67+D73+D74+D75+D80+D81+D82+D54+D77+D78+D79+D83+D84+D88+D89+D53+D57+D90+D55+D58+D56+D59+D60+D85</f>
        <v>333834216.25999999</v>
      </c>
      <c r="E50" s="49">
        <f>E51+E52+E61+E62+E63+E64+E65+E69+E70+E71+E66+E68+E72+E76+E67+E73+E74+E75+E80+E81+E82+E54+E77+E78+E79+E83+E84+E88+E89+E53+E57+E90+E55+E58+E56+E59+E60+E85</f>
        <v>326856952.00999999</v>
      </c>
      <c r="F50" s="20">
        <f t="shared" si="0"/>
        <v>97.909961319074043</v>
      </c>
      <c r="G50" s="36">
        <v>114.6</v>
      </c>
    </row>
    <row r="51" spans="1:7" s="37" customFormat="1" ht="41.25" customHeight="1">
      <c r="A51" s="3" t="s">
        <v>205</v>
      </c>
      <c r="B51" s="7" t="s">
        <v>206</v>
      </c>
      <c r="C51" s="47">
        <v>45096600</v>
      </c>
      <c r="D51" s="47">
        <v>45096600</v>
      </c>
      <c r="E51" s="47">
        <v>45096600</v>
      </c>
      <c r="F51" s="20">
        <f t="shared" si="0"/>
        <v>100</v>
      </c>
      <c r="G51" s="36">
        <v>144.30000000000001</v>
      </c>
    </row>
    <row r="52" spans="1:7" s="37" customFormat="1" ht="42" customHeight="1">
      <c r="A52" s="3" t="s">
        <v>207</v>
      </c>
      <c r="B52" s="7" t="s">
        <v>93</v>
      </c>
      <c r="C52" s="47">
        <v>2598400</v>
      </c>
      <c r="D52" s="47">
        <v>2598400</v>
      </c>
      <c r="E52" s="47">
        <v>2598400</v>
      </c>
      <c r="F52" s="20">
        <f t="shared" si="0"/>
        <v>100</v>
      </c>
      <c r="G52" s="36">
        <v>31.8</v>
      </c>
    </row>
    <row r="53" spans="1:7" s="37" customFormat="1" ht="53.25" customHeight="1">
      <c r="A53" s="3" t="s">
        <v>190</v>
      </c>
      <c r="B53" s="7" t="s">
        <v>191</v>
      </c>
      <c r="C53" s="47">
        <v>1117097.21</v>
      </c>
      <c r="D53" s="47">
        <v>1117097.21</v>
      </c>
      <c r="E53" s="47">
        <v>1117097.21</v>
      </c>
      <c r="F53" s="20">
        <f t="shared" si="0"/>
        <v>100</v>
      </c>
      <c r="G53" s="36"/>
    </row>
    <row r="54" spans="1:7" s="37" customFormat="1" ht="69" customHeight="1" thickBot="1">
      <c r="A54" s="3" t="s">
        <v>163</v>
      </c>
      <c r="B54" s="7" t="s">
        <v>157</v>
      </c>
      <c r="C54" s="47">
        <v>1330000</v>
      </c>
      <c r="D54" s="47">
        <v>1330000</v>
      </c>
      <c r="E54" s="47">
        <v>1330000</v>
      </c>
      <c r="F54" s="20">
        <f t="shared" si="0"/>
        <v>100</v>
      </c>
      <c r="G54" s="36"/>
    </row>
    <row r="55" spans="1:7" s="37" customFormat="1" ht="54.75" customHeight="1" thickBot="1">
      <c r="A55" s="76" t="s">
        <v>227</v>
      </c>
      <c r="B55" s="64" t="s">
        <v>228</v>
      </c>
      <c r="C55" s="77"/>
      <c r="D55" s="47"/>
      <c r="E55" s="47"/>
      <c r="F55" s="20" t="e">
        <f t="shared" si="0"/>
        <v>#DIV/0!</v>
      </c>
      <c r="G55" s="36"/>
    </row>
    <row r="56" spans="1:7" s="37" customFormat="1" ht="51.75" customHeight="1">
      <c r="A56" s="3" t="s">
        <v>192</v>
      </c>
      <c r="B56" s="7" t="s">
        <v>193</v>
      </c>
      <c r="C56" s="47">
        <v>2690303</v>
      </c>
      <c r="D56" s="47">
        <v>2690303</v>
      </c>
      <c r="E56" s="47">
        <v>2690303</v>
      </c>
      <c r="F56" s="20">
        <f t="shared" si="0"/>
        <v>100</v>
      </c>
      <c r="G56" s="36"/>
    </row>
    <row r="57" spans="1:7" s="37" customFormat="1" ht="61.5" customHeight="1">
      <c r="A57" s="70" t="s">
        <v>234</v>
      </c>
      <c r="B57" s="71" t="s">
        <v>235</v>
      </c>
      <c r="C57" s="47">
        <v>30383800</v>
      </c>
      <c r="D57" s="47">
        <v>30383800</v>
      </c>
      <c r="E57" s="47">
        <v>25455147.25</v>
      </c>
      <c r="F57" s="20">
        <f t="shared" si="0"/>
        <v>83.778682225396423</v>
      </c>
      <c r="G57" s="36"/>
    </row>
    <row r="58" spans="1:7" s="37" customFormat="1" ht="39.75" customHeight="1">
      <c r="A58" s="68" t="s">
        <v>164</v>
      </c>
      <c r="B58" s="69" t="s">
        <v>162</v>
      </c>
      <c r="C58" s="47">
        <v>8166400</v>
      </c>
      <c r="D58" s="47">
        <v>8166400</v>
      </c>
      <c r="E58" s="47">
        <v>8166400</v>
      </c>
      <c r="F58" s="20">
        <f t="shared" ref="F58:F100" si="1">(E58*100)/C58</f>
        <v>100</v>
      </c>
      <c r="G58" s="36">
        <v>145.9</v>
      </c>
    </row>
    <row r="59" spans="1:7" s="37" customFormat="1" ht="53.25" customHeight="1">
      <c r="A59" s="3" t="s">
        <v>229</v>
      </c>
      <c r="B59" s="7" t="s">
        <v>230</v>
      </c>
      <c r="C59" s="47">
        <v>2143200</v>
      </c>
      <c r="D59" s="47">
        <v>2143200</v>
      </c>
      <c r="E59" s="47">
        <v>2143200</v>
      </c>
      <c r="F59" s="20">
        <f t="shared" si="1"/>
        <v>100</v>
      </c>
      <c r="G59" s="36"/>
    </row>
    <row r="60" spans="1:7" s="37" customFormat="1" ht="39.75" customHeight="1">
      <c r="A60" s="3" t="s">
        <v>196</v>
      </c>
      <c r="B60" s="67" t="s">
        <v>231</v>
      </c>
      <c r="C60" s="47">
        <v>2427300</v>
      </c>
      <c r="D60" s="47">
        <v>2427300</v>
      </c>
      <c r="E60" s="47">
        <v>806928.43</v>
      </c>
      <c r="F60" s="20">
        <f t="shared" si="0"/>
        <v>33.243868907839989</v>
      </c>
      <c r="G60" s="36"/>
    </row>
    <row r="61" spans="1:7" s="37" customFormat="1" ht="57.75" customHeight="1">
      <c r="A61" s="3" t="s">
        <v>165</v>
      </c>
      <c r="B61" s="67" t="s">
        <v>130</v>
      </c>
      <c r="C61" s="47">
        <v>173850400</v>
      </c>
      <c r="D61" s="47">
        <v>173850400</v>
      </c>
      <c r="E61" s="47">
        <v>173850400</v>
      </c>
      <c r="F61" s="20">
        <f t="shared" si="1"/>
        <v>100</v>
      </c>
      <c r="G61" s="36">
        <v>114.8</v>
      </c>
    </row>
    <row r="62" spans="1:7" s="37" customFormat="1" ht="57" customHeight="1">
      <c r="A62" s="3" t="s">
        <v>166</v>
      </c>
      <c r="B62" s="66" t="s">
        <v>161</v>
      </c>
      <c r="C62" s="47">
        <v>1120500</v>
      </c>
      <c r="D62" s="47">
        <v>1120500</v>
      </c>
      <c r="E62" s="47">
        <v>1010416.42</v>
      </c>
      <c r="F62" s="20">
        <f t="shared" si="0"/>
        <v>90.175494868362335</v>
      </c>
      <c r="G62" s="36">
        <v>61.8</v>
      </c>
    </row>
    <row r="63" spans="1:7" s="37" customFormat="1" ht="75" customHeight="1">
      <c r="A63" s="3" t="s">
        <v>167</v>
      </c>
      <c r="B63" s="7" t="s">
        <v>71</v>
      </c>
      <c r="C63" s="47">
        <v>294300</v>
      </c>
      <c r="D63" s="47">
        <v>294300</v>
      </c>
      <c r="E63" s="47">
        <v>250674.54</v>
      </c>
      <c r="F63" s="20">
        <f t="shared" si="1"/>
        <v>85.176534148827727</v>
      </c>
      <c r="G63" s="36">
        <v>168.2</v>
      </c>
    </row>
    <row r="64" spans="1:7" s="37" customFormat="1" ht="45" customHeight="1">
      <c r="A64" s="3" t="s">
        <v>168</v>
      </c>
      <c r="B64" s="7" t="s">
        <v>88</v>
      </c>
      <c r="C64" s="47">
        <v>892900</v>
      </c>
      <c r="D64" s="47">
        <v>892900</v>
      </c>
      <c r="E64" s="47">
        <v>892900</v>
      </c>
      <c r="F64" s="20">
        <f t="shared" si="1"/>
        <v>100</v>
      </c>
      <c r="G64" s="36">
        <v>107.2</v>
      </c>
    </row>
    <row r="65" spans="1:7" s="37" customFormat="1" ht="58.15" customHeight="1">
      <c r="A65" s="3" t="s">
        <v>169</v>
      </c>
      <c r="B65" s="7" t="s">
        <v>26</v>
      </c>
      <c r="C65" s="47">
        <v>294300</v>
      </c>
      <c r="D65" s="47">
        <v>294300</v>
      </c>
      <c r="E65" s="47">
        <v>294300</v>
      </c>
      <c r="F65" s="20">
        <f t="shared" si="1"/>
        <v>100</v>
      </c>
      <c r="G65" s="36">
        <v>133.1</v>
      </c>
    </row>
    <row r="66" spans="1:7" s="37" customFormat="1" ht="66.75" customHeight="1">
      <c r="A66" s="12" t="s">
        <v>232</v>
      </c>
      <c r="B66" s="7" t="s">
        <v>233</v>
      </c>
      <c r="C66" s="47">
        <v>19680200</v>
      </c>
      <c r="D66" s="47">
        <v>19680200</v>
      </c>
      <c r="E66" s="47">
        <v>19680200</v>
      </c>
      <c r="F66" s="20">
        <f t="shared" si="1"/>
        <v>100</v>
      </c>
      <c r="G66" s="36"/>
    </row>
    <row r="67" spans="1:7" s="37" customFormat="1" ht="43.5" customHeight="1">
      <c r="A67" s="12" t="s">
        <v>194</v>
      </c>
      <c r="B67" s="7" t="s">
        <v>195</v>
      </c>
      <c r="C67" s="47">
        <v>2371300</v>
      </c>
      <c r="D67" s="47">
        <v>2371300</v>
      </c>
      <c r="E67" s="47">
        <v>2371300</v>
      </c>
      <c r="F67" s="20">
        <f t="shared" si="1"/>
        <v>100</v>
      </c>
      <c r="G67" s="36"/>
    </row>
    <row r="68" spans="1:7" s="37" customFormat="1" ht="36" customHeight="1">
      <c r="A68" s="12" t="s">
        <v>170</v>
      </c>
      <c r="B68" s="7" t="s">
        <v>160</v>
      </c>
      <c r="C68" s="47">
        <v>2585700</v>
      </c>
      <c r="D68" s="47">
        <v>2585700</v>
      </c>
      <c r="E68" s="47">
        <v>2585700</v>
      </c>
      <c r="F68" s="20">
        <f t="shared" si="1"/>
        <v>100</v>
      </c>
      <c r="G68" s="36">
        <v>46.6</v>
      </c>
    </row>
    <row r="69" spans="1:7" s="37" customFormat="1" ht="85.15" customHeight="1">
      <c r="A69" s="18" t="s">
        <v>171</v>
      </c>
      <c r="B69" s="7" t="s">
        <v>83</v>
      </c>
      <c r="C69" s="47">
        <v>294300</v>
      </c>
      <c r="D69" s="47">
        <v>294300</v>
      </c>
      <c r="E69" s="47">
        <v>246027.11</v>
      </c>
      <c r="F69" s="20">
        <f t="shared" si="1"/>
        <v>83.597387020047577</v>
      </c>
      <c r="G69" s="36">
        <v>117.6</v>
      </c>
    </row>
    <row r="70" spans="1:7" s="37" customFormat="1" ht="87" customHeight="1">
      <c r="A70" s="18" t="s">
        <v>172</v>
      </c>
      <c r="B70" s="7" t="s">
        <v>84</v>
      </c>
      <c r="C70" s="47">
        <v>294300</v>
      </c>
      <c r="D70" s="47">
        <v>294300</v>
      </c>
      <c r="E70" s="47">
        <v>294300</v>
      </c>
      <c r="F70" s="20">
        <f t="shared" si="1"/>
        <v>100</v>
      </c>
      <c r="G70" s="36">
        <v>118.1</v>
      </c>
    </row>
    <row r="71" spans="1:7" s="37" customFormat="1" ht="93" customHeight="1">
      <c r="A71" s="3" t="s">
        <v>173</v>
      </c>
      <c r="B71" s="7" t="s">
        <v>97</v>
      </c>
      <c r="C71" s="47">
        <v>790800</v>
      </c>
      <c r="D71" s="47">
        <v>790800</v>
      </c>
      <c r="E71" s="47">
        <v>620792</v>
      </c>
      <c r="F71" s="20">
        <f t="shared" si="1"/>
        <v>78.501770359129992</v>
      </c>
      <c r="G71" s="36">
        <v>115.7</v>
      </c>
    </row>
    <row r="72" spans="1:7" s="37" customFormat="1" ht="62.45" customHeight="1">
      <c r="A72" s="3" t="s">
        <v>174</v>
      </c>
      <c r="B72" s="7" t="s">
        <v>96</v>
      </c>
      <c r="C72" s="47">
        <v>294300</v>
      </c>
      <c r="D72" s="47">
        <v>294300</v>
      </c>
      <c r="E72" s="47">
        <v>294300</v>
      </c>
      <c r="F72" s="20">
        <f t="shared" si="1"/>
        <v>100</v>
      </c>
      <c r="G72" s="36">
        <v>105.3</v>
      </c>
    </row>
    <row r="73" spans="1:7" s="37" customFormat="1" ht="57" customHeight="1">
      <c r="A73" s="3" t="s">
        <v>175</v>
      </c>
      <c r="B73" s="7" t="s">
        <v>131</v>
      </c>
      <c r="C73" s="47">
        <v>23764300</v>
      </c>
      <c r="D73" s="47">
        <v>23764300</v>
      </c>
      <c r="E73" s="47">
        <v>23764300</v>
      </c>
      <c r="F73" s="20">
        <f t="shared" si="1"/>
        <v>100</v>
      </c>
      <c r="G73" s="36">
        <v>115.1</v>
      </c>
    </row>
    <row r="74" spans="1:7" s="37" customFormat="1" ht="69" customHeight="1">
      <c r="A74" s="3" t="s">
        <v>176</v>
      </c>
      <c r="B74" s="7" t="s">
        <v>92</v>
      </c>
      <c r="C74" s="47">
        <v>294300</v>
      </c>
      <c r="D74" s="47">
        <v>294300</v>
      </c>
      <c r="E74" s="47">
        <v>294300</v>
      </c>
      <c r="F74" s="20">
        <f t="shared" si="1"/>
        <v>100</v>
      </c>
      <c r="G74" s="36">
        <v>107.5</v>
      </c>
    </row>
    <row r="75" spans="1:7" s="37" customFormat="1" ht="58.5" customHeight="1">
      <c r="A75" s="3" t="s">
        <v>177</v>
      </c>
      <c r="B75" s="7" t="s">
        <v>85</v>
      </c>
      <c r="C75" s="47">
        <v>4300</v>
      </c>
      <c r="D75" s="47">
        <v>4300</v>
      </c>
      <c r="E75" s="47">
        <v>4300</v>
      </c>
      <c r="F75" s="20">
        <f t="shared" si="1"/>
        <v>100</v>
      </c>
      <c r="G75" s="36"/>
    </row>
    <row r="76" spans="1:7" s="37" customFormat="1" ht="90.6" customHeight="1">
      <c r="A76" s="3" t="s">
        <v>178</v>
      </c>
      <c r="B76" s="7" t="s">
        <v>82</v>
      </c>
      <c r="C76" s="47">
        <v>113400</v>
      </c>
      <c r="D76" s="47">
        <v>113400</v>
      </c>
      <c r="E76" s="47">
        <v>104650</v>
      </c>
      <c r="F76" s="20">
        <f t="shared" si="1"/>
        <v>92.283950617283949</v>
      </c>
      <c r="G76" s="36">
        <v>204.1</v>
      </c>
    </row>
    <row r="77" spans="1:7" s="37" customFormat="1" ht="73.900000000000006" customHeight="1">
      <c r="A77" s="3" t="s">
        <v>179</v>
      </c>
      <c r="B77" s="7" t="s">
        <v>121</v>
      </c>
      <c r="C77" s="47">
        <v>2757200</v>
      </c>
      <c r="D77" s="47">
        <v>2757200</v>
      </c>
      <c r="E77" s="47">
        <v>2757200</v>
      </c>
      <c r="F77" s="20">
        <f t="shared" si="1"/>
        <v>100</v>
      </c>
      <c r="G77" s="36">
        <v>98.8</v>
      </c>
    </row>
    <row r="78" spans="1:7" s="37" customFormat="1" ht="111.75" customHeight="1">
      <c r="A78" s="3" t="s">
        <v>180</v>
      </c>
      <c r="B78" s="7" t="s">
        <v>122</v>
      </c>
      <c r="C78" s="47">
        <v>663700</v>
      </c>
      <c r="D78" s="47">
        <v>663700</v>
      </c>
      <c r="E78" s="47">
        <v>663700</v>
      </c>
      <c r="F78" s="20">
        <f t="shared" si="1"/>
        <v>100</v>
      </c>
      <c r="G78" s="36">
        <v>78.599999999999994</v>
      </c>
    </row>
    <row r="79" spans="1:7" s="37" customFormat="1" ht="122.25" customHeight="1">
      <c r="A79" s="3" t="s">
        <v>181</v>
      </c>
      <c r="B79" s="7" t="s">
        <v>123</v>
      </c>
      <c r="C79" s="47">
        <v>104900</v>
      </c>
      <c r="D79" s="47">
        <v>104900</v>
      </c>
      <c r="E79" s="47">
        <v>104900</v>
      </c>
      <c r="F79" s="20">
        <f t="shared" si="1"/>
        <v>100</v>
      </c>
      <c r="G79" s="36">
        <v>188.9</v>
      </c>
    </row>
    <row r="80" spans="1:7" s="37" customFormat="1" ht="72" customHeight="1">
      <c r="A80" s="3" t="s">
        <v>182</v>
      </c>
      <c r="B80" s="7" t="s">
        <v>151</v>
      </c>
      <c r="C80" s="47">
        <v>1110200</v>
      </c>
      <c r="D80" s="47">
        <v>1110200</v>
      </c>
      <c r="E80" s="47">
        <v>1110200</v>
      </c>
      <c r="F80" s="20">
        <f t="shared" si="1"/>
        <v>100</v>
      </c>
      <c r="G80" s="36">
        <v>128.6</v>
      </c>
    </row>
    <row r="81" spans="1:7" s="37" customFormat="1" ht="67.5" customHeight="1">
      <c r="A81" s="3" t="s">
        <v>183</v>
      </c>
      <c r="B81" s="7" t="s">
        <v>150</v>
      </c>
      <c r="C81" s="47">
        <v>740600</v>
      </c>
      <c r="D81" s="47">
        <v>740600</v>
      </c>
      <c r="E81" s="47">
        <v>740600</v>
      </c>
      <c r="F81" s="20">
        <f t="shared" si="1"/>
        <v>100</v>
      </c>
      <c r="G81" s="36">
        <v>128.69999999999999</v>
      </c>
    </row>
    <row r="82" spans="1:7" s="37" customFormat="1" ht="70.5" customHeight="1">
      <c r="A82" s="3" t="s">
        <v>184</v>
      </c>
      <c r="B82" s="7" t="s">
        <v>197</v>
      </c>
      <c r="C82" s="47">
        <v>467500</v>
      </c>
      <c r="D82" s="47">
        <v>467500</v>
      </c>
      <c r="E82" s="47">
        <v>467500</v>
      </c>
      <c r="F82" s="20">
        <f t="shared" si="1"/>
        <v>100</v>
      </c>
      <c r="G82" s="36"/>
    </row>
    <row r="83" spans="1:7" s="37" customFormat="1" ht="27.75" customHeight="1">
      <c r="A83" s="3" t="s">
        <v>185</v>
      </c>
      <c r="B83" s="7" t="s">
        <v>154</v>
      </c>
      <c r="C83" s="47">
        <v>353024.34</v>
      </c>
      <c r="D83" s="47">
        <v>353024.34</v>
      </c>
      <c r="E83" s="47">
        <v>353024.34</v>
      </c>
      <c r="F83" s="20">
        <f t="shared" si="1"/>
        <v>99.999999999999986</v>
      </c>
      <c r="G83" s="36"/>
    </row>
    <row r="84" spans="1:7" s="37" customFormat="1" ht="54.75" customHeight="1">
      <c r="A84" s="3" t="s">
        <v>186</v>
      </c>
      <c r="B84" s="7" t="s">
        <v>159</v>
      </c>
      <c r="C84" s="47">
        <v>4399100</v>
      </c>
      <c r="D84" s="47">
        <v>4399100</v>
      </c>
      <c r="E84" s="47">
        <v>4399100</v>
      </c>
      <c r="F84" s="20">
        <f t="shared" si="1"/>
        <v>100</v>
      </c>
      <c r="G84" s="36"/>
    </row>
    <row r="85" spans="1:7" s="37" customFormat="1" ht="54.75" customHeight="1">
      <c r="A85" s="3" t="s">
        <v>198</v>
      </c>
      <c r="B85" s="7" t="s">
        <v>199</v>
      </c>
      <c r="C85" s="47"/>
      <c r="D85" s="47"/>
      <c r="E85" s="47"/>
      <c r="F85" s="20" t="e">
        <f t="shared" si="1"/>
        <v>#DIV/0!</v>
      </c>
      <c r="G85" s="36"/>
    </row>
    <row r="86" spans="1:7" s="37" customFormat="1" ht="52.5" customHeight="1">
      <c r="A86" s="3" t="s">
        <v>239</v>
      </c>
      <c r="B86" s="7" t="s">
        <v>240</v>
      </c>
      <c r="C86" s="47">
        <v>355000</v>
      </c>
      <c r="D86" s="47">
        <v>355000</v>
      </c>
      <c r="E86" s="47">
        <v>355000</v>
      </c>
      <c r="F86" s="20">
        <f t="shared" si="1"/>
        <v>100</v>
      </c>
      <c r="G86" s="36"/>
    </row>
    <row r="87" spans="1:7" s="37" customFormat="1" ht="51.75" customHeight="1">
      <c r="A87" s="3" t="s">
        <v>241</v>
      </c>
      <c r="B87" s="65" t="s">
        <v>238</v>
      </c>
      <c r="C87" s="47">
        <v>4999700</v>
      </c>
      <c r="D87" s="47">
        <v>4999700</v>
      </c>
      <c r="E87" s="47">
        <v>4256860</v>
      </c>
      <c r="F87" s="20">
        <f t="shared" si="1"/>
        <v>85.14230853851231</v>
      </c>
      <c r="G87" s="36"/>
    </row>
    <row r="88" spans="1:7" s="37" customFormat="1" ht="79.5" customHeight="1">
      <c r="A88" s="3" t="s">
        <v>236</v>
      </c>
      <c r="B88" s="65" t="s">
        <v>237</v>
      </c>
      <c r="C88" s="47">
        <v>47500</v>
      </c>
      <c r="D88" s="47">
        <v>47500</v>
      </c>
      <c r="E88" s="47"/>
      <c r="F88" s="20">
        <f t="shared" si="1"/>
        <v>0</v>
      </c>
      <c r="G88" s="36"/>
    </row>
    <row r="89" spans="1:7" s="37" customFormat="1" ht="35.25" customHeight="1">
      <c r="A89" s="3" t="s">
        <v>243</v>
      </c>
      <c r="B89" s="65" t="s">
        <v>244</v>
      </c>
      <c r="C89" s="47">
        <v>151919.54999999999</v>
      </c>
      <c r="D89" s="47">
        <v>151919.54999999999</v>
      </c>
      <c r="E89" s="47">
        <v>151919.54999999999</v>
      </c>
      <c r="F89" s="20">
        <f t="shared" si="1"/>
        <v>100</v>
      </c>
      <c r="G89" s="36">
        <v>0</v>
      </c>
    </row>
    <row r="90" spans="1:7" s="37" customFormat="1" ht="54">
      <c r="A90" s="3" t="s">
        <v>187</v>
      </c>
      <c r="B90" s="65" t="s">
        <v>149</v>
      </c>
      <c r="C90" s="47">
        <v>145872.16</v>
      </c>
      <c r="D90" s="47">
        <v>145872.16</v>
      </c>
      <c r="E90" s="47">
        <v>145872.16</v>
      </c>
      <c r="F90" s="20">
        <f t="shared" si="1"/>
        <v>100</v>
      </c>
      <c r="G90" s="58" t="s">
        <v>226</v>
      </c>
    </row>
    <row r="91" spans="1:7" s="37" customFormat="1" ht="57.75" customHeight="1">
      <c r="A91" s="3" t="s">
        <v>188</v>
      </c>
      <c r="B91" s="7" t="s">
        <v>114</v>
      </c>
      <c r="C91" s="47">
        <v>-179017.17</v>
      </c>
      <c r="D91" s="47">
        <v>-179017.17</v>
      </c>
      <c r="E91" s="47">
        <v>-179017.17</v>
      </c>
      <c r="F91" s="20">
        <f t="shared" si="1"/>
        <v>99.999999999999986</v>
      </c>
      <c r="G91" s="36">
        <v>202.7</v>
      </c>
    </row>
    <row r="92" spans="1:7" s="37" customFormat="1" ht="15">
      <c r="A92" s="27"/>
      <c r="B92" s="13" t="s">
        <v>27</v>
      </c>
      <c r="C92" s="49">
        <f>C6+C49</f>
        <v>441433744.5</v>
      </c>
      <c r="D92" s="49">
        <f>D6+D49</f>
        <v>441433744.5</v>
      </c>
      <c r="E92" s="49">
        <f>E6+E49</f>
        <v>437972738.56999999</v>
      </c>
      <c r="F92" s="20">
        <f t="shared" si="1"/>
        <v>99.215962537272674</v>
      </c>
      <c r="G92" s="36">
        <v>118.4</v>
      </c>
    </row>
    <row r="93" spans="1:7" s="24" customFormat="1" ht="15.75">
      <c r="A93" s="38"/>
      <c r="B93" s="39" t="s">
        <v>28</v>
      </c>
      <c r="C93" s="51"/>
      <c r="D93" s="51"/>
      <c r="E93" s="51"/>
      <c r="F93" s="20"/>
      <c r="G93" s="20"/>
    </row>
    <row r="94" spans="1:7" s="37" customFormat="1" ht="27" customHeight="1">
      <c r="A94" s="9" t="s">
        <v>30</v>
      </c>
      <c r="B94" s="7" t="s">
        <v>90</v>
      </c>
      <c r="C94" s="47">
        <v>32930421.73</v>
      </c>
      <c r="D94" s="47">
        <v>32930421.73</v>
      </c>
      <c r="E94" s="47">
        <v>32284252.620000001</v>
      </c>
      <c r="F94" s="20">
        <f t="shared" si="1"/>
        <v>98.037774568154617</v>
      </c>
      <c r="G94" s="36">
        <v>109.9</v>
      </c>
    </row>
    <row r="95" spans="1:7" s="37" customFormat="1" ht="31.5" customHeight="1">
      <c r="A95" s="28"/>
      <c r="B95" s="7" t="s">
        <v>60</v>
      </c>
      <c r="C95" s="47">
        <v>25238447.600000001</v>
      </c>
      <c r="D95" s="47">
        <v>25238447.600000001</v>
      </c>
      <c r="E95" s="47">
        <v>25100966.559999999</v>
      </c>
      <c r="F95" s="20">
        <f t="shared" si="1"/>
        <v>99.45527140900694</v>
      </c>
      <c r="G95" s="36">
        <v>108.8</v>
      </c>
    </row>
    <row r="96" spans="1:7" s="37" customFormat="1" ht="35.25" customHeight="1">
      <c r="A96" s="46" t="s">
        <v>116</v>
      </c>
      <c r="B96" s="7" t="s">
        <v>117</v>
      </c>
      <c r="C96" s="47">
        <v>2147571</v>
      </c>
      <c r="D96" s="47">
        <v>2147571</v>
      </c>
      <c r="E96" s="47">
        <v>2114596.14</v>
      </c>
      <c r="F96" s="20">
        <f t="shared" si="1"/>
        <v>98.464550880972041</v>
      </c>
      <c r="G96" s="36">
        <v>110.4</v>
      </c>
    </row>
    <row r="97" spans="1:7" s="37" customFormat="1" ht="27">
      <c r="A97" s="46"/>
      <c r="B97" s="7" t="s">
        <v>127</v>
      </c>
      <c r="C97" s="47">
        <v>1997571</v>
      </c>
      <c r="D97" s="47">
        <v>1997571</v>
      </c>
      <c r="E97" s="47">
        <v>1987687.76</v>
      </c>
      <c r="F97" s="20">
        <f t="shared" si="1"/>
        <v>99.505237110470674</v>
      </c>
      <c r="G97" s="36">
        <v>111.4</v>
      </c>
    </row>
    <row r="98" spans="1:7" s="37" customFormat="1" ht="27" customHeight="1">
      <c r="A98" s="9" t="s">
        <v>31</v>
      </c>
      <c r="B98" s="7" t="s">
        <v>29</v>
      </c>
      <c r="C98" s="47">
        <v>79017061.939999998</v>
      </c>
      <c r="D98" s="47">
        <v>79017061.939999998</v>
      </c>
      <c r="E98" s="47">
        <v>69441278.25</v>
      </c>
      <c r="F98" s="20">
        <f t="shared" si="1"/>
        <v>87.881372130399924</v>
      </c>
      <c r="G98" s="36">
        <v>160.1</v>
      </c>
    </row>
    <row r="99" spans="1:7" s="37" customFormat="1" ht="33" customHeight="1">
      <c r="A99" s="9"/>
      <c r="B99" s="7" t="s">
        <v>61</v>
      </c>
      <c r="C99" s="47">
        <v>2073720</v>
      </c>
      <c r="D99" s="47">
        <v>2073720</v>
      </c>
      <c r="E99" s="47">
        <v>2073720</v>
      </c>
      <c r="F99" s="20">
        <f t="shared" si="1"/>
        <v>100</v>
      </c>
      <c r="G99" s="36">
        <v>103.1</v>
      </c>
    </row>
    <row r="100" spans="1:7" s="37" customFormat="1" ht="25.5" customHeight="1">
      <c r="A100" s="9" t="s">
        <v>143</v>
      </c>
      <c r="B100" s="7" t="s">
        <v>144</v>
      </c>
      <c r="C100" s="47">
        <v>47500</v>
      </c>
      <c r="D100" s="47">
        <v>47500</v>
      </c>
      <c r="E100" s="47"/>
      <c r="F100" s="20">
        <f t="shared" si="1"/>
        <v>0</v>
      </c>
      <c r="G100" s="36">
        <v>0</v>
      </c>
    </row>
    <row r="101" spans="1:7" s="37" customFormat="1" ht="33" customHeight="1">
      <c r="A101" s="9" t="s">
        <v>124</v>
      </c>
      <c r="B101" s="7" t="s">
        <v>125</v>
      </c>
      <c r="C101" s="47">
        <v>76434708.939999998</v>
      </c>
      <c r="D101" s="47">
        <v>76434708.939999998</v>
      </c>
      <c r="E101" s="47">
        <v>66906426.009999998</v>
      </c>
      <c r="F101" s="20">
        <f t="shared" ref="F101:F129" si="2">(E101*100)/C101</f>
        <v>87.534088816273837</v>
      </c>
      <c r="G101" s="36">
        <v>168</v>
      </c>
    </row>
    <row r="102" spans="1:7" s="37" customFormat="1" ht="37.5" customHeight="1">
      <c r="A102" s="9" t="s">
        <v>72</v>
      </c>
      <c r="B102" s="7" t="s">
        <v>99</v>
      </c>
      <c r="C102" s="47">
        <v>2374853</v>
      </c>
      <c r="D102" s="47">
        <v>2374853</v>
      </c>
      <c r="E102" s="47">
        <v>2374853</v>
      </c>
      <c r="F102" s="20">
        <f t="shared" si="2"/>
        <v>100</v>
      </c>
      <c r="G102" s="36">
        <v>102.2</v>
      </c>
    </row>
    <row r="103" spans="1:7" s="37" customFormat="1" ht="44.25" customHeight="1">
      <c r="A103" s="9" t="s">
        <v>72</v>
      </c>
      <c r="B103" s="7" t="s">
        <v>118</v>
      </c>
      <c r="C103" s="47">
        <v>160000</v>
      </c>
      <c r="D103" s="47">
        <v>160000</v>
      </c>
      <c r="E103" s="47">
        <v>159999.24</v>
      </c>
      <c r="F103" s="20">
        <f t="shared" si="2"/>
        <v>99.999525000000006</v>
      </c>
      <c r="G103" s="36">
        <v>13.2</v>
      </c>
    </row>
    <row r="104" spans="1:7" s="37" customFormat="1" ht="44.25" customHeight="1">
      <c r="A104" s="9" t="s">
        <v>208</v>
      </c>
      <c r="B104" s="7" t="s">
        <v>210</v>
      </c>
      <c r="C104" s="47"/>
      <c r="D104" s="47"/>
      <c r="E104" s="47"/>
      <c r="F104" s="20" t="e">
        <f t="shared" si="2"/>
        <v>#DIV/0!</v>
      </c>
      <c r="G104" s="36"/>
    </row>
    <row r="105" spans="1:7" s="37" customFormat="1" ht="44.25" customHeight="1">
      <c r="A105" s="9" t="s">
        <v>209</v>
      </c>
      <c r="B105" s="7" t="s">
        <v>211</v>
      </c>
      <c r="C105" s="47"/>
      <c r="D105" s="47"/>
      <c r="E105" s="47"/>
      <c r="F105" s="20" t="e">
        <f t="shared" si="2"/>
        <v>#DIV/0!</v>
      </c>
      <c r="G105" s="36"/>
    </row>
    <row r="106" spans="1:7" s="37" customFormat="1" ht="25.5" customHeight="1">
      <c r="A106" s="9" t="s">
        <v>32</v>
      </c>
      <c r="B106" s="7" t="s">
        <v>36</v>
      </c>
      <c r="C106" s="47">
        <v>277827299.11000001</v>
      </c>
      <c r="D106" s="47">
        <v>277827299.10000002</v>
      </c>
      <c r="E106" s="47">
        <v>274416742.31999999</v>
      </c>
      <c r="F106" s="20">
        <f t="shared" si="2"/>
        <v>98.772418404913594</v>
      </c>
      <c r="G106" s="36">
        <v>58.1</v>
      </c>
    </row>
    <row r="107" spans="1:7" s="37" customFormat="1" ht="40.5" customHeight="1">
      <c r="A107" s="28" t="s">
        <v>32</v>
      </c>
      <c r="B107" s="7" t="s">
        <v>128</v>
      </c>
      <c r="C107" s="52">
        <v>236551411.66</v>
      </c>
      <c r="D107" s="47">
        <v>236551411.66</v>
      </c>
      <c r="E107" s="47">
        <v>234128837.56</v>
      </c>
      <c r="F107" s="20">
        <f t="shared" si="2"/>
        <v>98.975878400809535</v>
      </c>
      <c r="G107" s="36">
        <v>104.6</v>
      </c>
    </row>
    <row r="108" spans="1:7" s="37" customFormat="1" ht="30" customHeight="1">
      <c r="A108" s="9" t="s">
        <v>33</v>
      </c>
      <c r="B108" s="7" t="s">
        <v>102</v>
      </c>
      <c r="C108" s="47">
        <v>53775837.340000004</v>
      </c>
      <c r="D108" s="47">
        <v>53775837.340000004</v>
      </c>
      <c r="E108" s="47">
        <v>53775837.340000004</v>
      </c>
      <c r="F108" s="20">
        <f t="shared" si="2"/>
        <v>100</v>
      </c>
      <c r="G108" s="36">
        <v>109.3</v>
      </c>
    </row>
    <row r="109" spans="1:7" s="37" customFormat="1" ht="25.5" customHeight="1">
      <c r="A109" s="28" t="s">
        <v>33</v>
      </c>
      <c r="B109" s="7" t="s">
        <v>128</v>
      </c>
      <c r="C109" s="47">
        <v>42931118.200000003</v>
      </c>
      <c r="D109" s="47">
        <v>42931118.200000003</v>
      </c>
      <c r="E109" s="47">
        <v>42931118.200000003</v>
      </c>
      <c r="F109" s="20">
        <f t="shared" si="2"/>
        <v>100</v>
      </c>
      <c r="G109" s="36">
        <v>112.2</v>
      </c>
    </row>
    <row r="110" spans="1:7" s="37" customFormat="1" ht="33.75" customHeight="1">
      <c r="A110" s="9" t="s">
        <v>34</v>
      </c>
      <c r="B110" s="7" t="s">
        <v>37</v>
      </c>
      <c r="C110" s="47">
        <v>38606733.740000002</v>
      </c>
      <c r="D110" s="47">
        <v>38606733.740000002</v>
      </c>
      <c r="E110" s="47">
        <v>38606733.740000002</v>
      </c>
      <c r="F110" s="20">
        <f t="shared" si="2"/>
        <v>100</v>
      </c>
      <c r="G110" s="58">
        <v>108.2</v>
      </c>
    </row>
    <row r="111" spans="1:7" s="37" customFormat="1" ht="31.5" customHeight="1">
      <c r="A111" s="29" t="s">
        <v>35</v>
      </c>
      <c r="B111" s="7" t="s">
        <v>113</v>
      </c>
      <c r="C111" s="47">
        <v>15169103.6</v>
      </c>
      <c r="D111" s="47">
        <v>15169103.6</v>
      </c>
      <c r="E111" s="47">
        <v>15169103.6</v>
      </c>
      <c r="F111" s="20">
        <f t="shared" si="2"/>
        <v>100</v>
      </c>
      <c r="G111" s="36">
        <v>112.1</v>
      </c>
    </row>
    <row r="112" spans="1:7" s="37" customFormat="1" ht="33" customHeight="1">
      <c r="A112" s="30">
        <v>1000</v>
      </c>
      <c r="B112" s="13" t="s">
        <v>38</v>
      </c>
      <c r="C112" s="49">
        <f>SUM(C113,C114,C115,C116,C117)</f>
        <v>2268450</v>
      </c>
      <c r="D112" s="49">
        <f>SUM(D113,D114,D115,D116,D117)</f>
        <v>2268450</v>
      </c>
      <c r="E112" s="49">
        <f>SUM(E113,E114,E115,E116,E117)</f>
        <v>1898791.43</v>
      </c>
      <c r="F112" s="20">
        <f t="shared" si="2"/>
        <v>83.704354515197608</v>
      </c>
      <c r="G112" s="36">
        <v>141</v>
      </c>
    </row>
    <row r="113" spans="1:7" s="37" customFormat="1" ht="25.5" customHeight="1">
      <c r="A113" s="31" t="s">
        <v>74</v>
      </c>
      <c r="B113" s="40" t="s">
        <v>75</v>
      </c>
      <c r="C113" s="53">
        <v>81000</v>
      </c>
      <c r="D113" s="53">
        <v>81000</v>
      </c>
      <c r="E113" s="53">
        <v>75758.820000000007</v>
      </c>
      <c r="F113" s="20">
        <f t="shared" si="2"/>
        <v>93.529407407407419</v>
      </c>
      <c r="G113" s="56">
        <v>98.1</v>
      </c>
    </row>
    <row r="114" spans="1:7" s="37" customFormat="1" ht="33" customHeight="1">
      <c r="A114" s="9">
        <v>1003</v>
      </c>
      <c r="B114" s="7" t="s">
        <v>115</v>
      </c>
      <c r="C114" s="47">
        <v>1120500</v>
      </c>
      <c r="D114" s="47">
        <v>1120500</v>
      </c>
      <c r="E114" s="47">
        <v>1010416.42</v>
      </c>
      <c r="F114" s="20">
        <f t="shared" si="2"/>
        <v>90.175494868362335</v>
      </c>
      <c r="G114" s="36">
        <v>96.3</v>
      </c>
    </row>
    <row r="115" spans="1:7" s="37" customFormat="1" ht="89.45" customHeight="1">
      <c r="A115" s="9" t="s">
        <v>145</v>
      </c>
      <c r="B115" s="7" t="s">
        <v>146</v>
      </c>
      <c r="C115" s="47">
        <v>200000</v>
      </c>
      <c r="D115" s="47">
        <v>200000</v>
      </c>
      <c r="E115" s="47">
        <v>116100</v>
      </c>
      <c r="F115" s="20">
        <f t="shared" si="2"/>
        <v>58.05</v>
      </c>
      <c r="G115" s="36">
        <v>93.7</v>
      </c>
    </row>
    <row r="116" spans="1:7" s="37" customFormat="1" ht="89.45" customHeight="1">
      <c r="A116" s="9" t="s">
        <v>145</v>
      </c>
      <c r="B116" s="7" t="s">
        <v>158</v>
      </c>
      <c r="C116" s="47">
        <v>75000</v>
      </c>
      <c r="D116" s="47">
        <v>75000</v>
      </c>
      <c r="E116" s="47">
        <v>75000</v>
      </c>
      <c r="F116" s="20">
        <f t="shared" si="2"/>
        <v>100</v>
      </c>
      <c r="G116" s="36">
        <v>250</v>
      </c>
    </row>
    <row r="117" spans="1:7" s="37" customFormat="1" ht="30.75" customHeight="1">
      <c r="A117" s="32" t="s">
        <v>67</v>
      </c>
      <c r="B117" s="41" t="s">
        <v>98</v>
      </c>
      <c r="C117" s="54">
        <v>791950</v>
      </c>
      <c r="D117" s="55">
        <v>791950</v>
      </c>
      <c r="E117" s="54">
        <v>621516.18999999994</v>
      </c>
      <c r="F117" s="20">
        <f t="shared" si="2"/>
        <v>78.479220910411001</v>
      </c>
      <c r="G117" s="36">
        <v>44.5</v>
      </c>
    </row>
    <row r="118" spans="1:7" s="37" customFormat="1" ht="34.5" customHeight="1">
      <c r="A118" s="32" t="s">
        <v>89</v>
      </c>
      <c r="B118" s="41" t="s">
        <v>100</v>
      </c>
      <c r="C118" s="54">
        <v>50000</v>
      </c>
      <c r="D118" s="55">
        <v>50000</v>
      </c>
      <c r="E118" s="54">
        <v>50000</v>
      </c>
      <c r="F118" s="20">
        <f t="shared" si="2"/>
        <v>100</v>
      </c>
      <c r="G118" s="36">
        <v>287.8</v>
      </c>
    </row>
    <row r="119" spans="1:7" s="37" customFormat="1" ht="25.5" customHeight="1">
      <c r="A119" s="32" t="s">
        <v>104</v>
      </c>
      <c r="B119" s="41" t="s">
        <v>105</v>
      </c>
      <c r="C119" s="54">
        <v>50000</v>
      </c>
      <c r="D119" s="55">
        <v>50000</v>
      </c>
      <c r="E119" s="54">
        <v>50000</v>
      </c>
      <c r="F119" s="20">
        <f t="shared" si="2"/>
        <v>100</v>
      </c>
      <c r="G119" s="36">
        <v>287.8</v>
      </c>
    </row>
    <row r="120" spans="1:7" s="37" customFormat="1" ht="25.5" customHeight="1">
      <c r="A120" s="32" t="s">
        <v>106</v>
      </c>
      <c r="B120" s="41" t="s">
        <v>107</v>
      </c>
      <c r="C120" s="54">
        <v>667500</v>
      </c>
      <c r="D120" s="55">
        <v>667500</v>
      </c>
      <c r="E120" s="54">
        <v>667500</v>
      </c>
      <c r="F120" s="20">
        <f t="shared" si="2"/>
        <v>100</v>
      </c>
      <c r="G120" s="36">
        <v>110</v>
      </c>
    </row>
    <row r="121" spans="1:7" s="37" customFormat="1" ht="27" customHeight="1">
      <c r="A121" s="32" t="s">
        <v>108</v>
      </c>
      <c r="B121" s="41" t="s">
        <v>73</v>
      </c>
      <c r="C121" s="54">
        <v>667500</v>
      </c>
      <c r="D121" s="55">
        <v>667500</v>
      </c>
      <c r="E121" s="54">
        <v>667500</v>
      </c>
      <c r="F121" s="20">
        <f t="shared" si="2"/>
        <v>100</v>
      </c>
      <c r="G121" s="36">
        <v>100</v>
      </c>
    </row>
    <row r="122" spans="1:7" s="37" customFormat="1" ht="30" customHeight="1">
      <c r="A122" s="32" t="s">
        <v>109</v>
      </c>
      <c r="B122" s="41" t="s">
        <v>110</v>
      </c>
      <c r="C122" s="54">
        <v>9443.9599999999991</v>
      </c>
      <c r="D122" s="55">
        <v>9443.9599999999991</v>
      </c>
      <c r="E122" s="54">
        <v>9443.9599999999991</v>
      </c>
      <c r="F122" s="20">
        <f t="shared" si="2"/>
        <v>100</v>
      </c>
      <c r="G122" s="36">
        <v>100</v>
      </c>
    </row>
    <row r="123" spans="1:7" s="37" customFormat="1" ht="27" customHeight="1">
      <c r="A123" s="32" t="s">
        <v>111</v>
      </c>
      <c r="B123" s="41" t="s">
        <v>112</v>
      </c>
      <c r="C123" s="54">
        <v>9443.9599999999991</v>
      </c>
      <c r="D123" s="55">
        <v>9443.9599999999991</v>
      </c>
      <c r="E123" s="54">
        <v>9443.9599999999991</v>
      </c>
      <c r="F123" s="20">
        <f t="shared" si="2"/>
        <v>100</v>
      </c>
      <c r="G123" s="36">
        <v>100</v>
      </c>
    </row>
    <row r="124" spans="1:7" s="37" customFormat="1" ht="24" customHeight="1">
      <c r="A124" s="9" t="s">
        <v>103</v>
      </c>
      <c r="B124" s="7" t="s">
        <v>101</v>
      </c>
      <c r="C124" s="47">
        <v>894510</v>
      </c>
      <c r="D124" s="47">
        <v>894510</v>
      </c>
      <c r="E124" s="47">
        <v>894510</v>
      </c>
      <c r="F124" s="20">
        <f t="shared" si="2"/>
        <v>100</v>
      </c>
      <c r="G124" s="36">
        <v>99.6</v>
      </c>
    </row>
    <row r="125" spans="1:7" s="37" customFormat="1" ht="15">
      <c r="A125" s="28"/>
      <c r="B125" s="13" t="s">
        <v>39</v>
      </c>
      <c r="C125" s="49">
        <f>C94+C96+C98+C106+C108+C112+C118+C120+C122+C124+C104</f>
        <v>449588095.07999998</v>
      </c>
      <c r="D125" s="49">
        <f>D94+D96+D98+D106+D108+D112+D118+D120+D122+D124+D104</f>
        <v>449588095.06999999</v>
      </c>
      <c r="E125" s="49">
        <f>E94+E96+E98+E106+E108+E112+E118+E120+E122+E124+E104</f>
        <v>435552952.05999994</v>
      </c>
      <c r="F125" s="20">
        <f t="shared" si="2"/>
        <v>96.878221827136542</v>
      </c>
      <c r="G125" s="36">
        <v>72.5</v>
      </c>
    </row>
    <row r="126" spans="1:7" s="37" customFormat="1" ht="27.75" customHeight="1">
      <c r="A126" s="33"/>
      <c r="B126" s="13" t="s">
        <v>129</v>
      </c>
      <c r="C126" s="49">
        <f>C95+C97+C99+C107+C109</f>
        <v>308792268.45999998</v>
      </c>
      <c r="D126" s="49">
        <f>D95+D97+D99+D107+D109</f>
        <v>308792268.45999998</v>
      </c>
      <c r="E126" s="49">
        <f>E95+E97+E99+E107+E109</f>
        <v>306222330.07999998</v>
      </c>
      <c r="F126" s="20">
        <f t="shared" si="2"/>
        <v>99.167745231181883</v>
      </c>
      <c r="G126" s="36">
        <v>106</v>
      </c>
    </row>
    <row r="127" spans="1:7" s="37" customFormat="1" ht="20.25" customHeight="1">
      <c r="A127" s="28"/>
      <c r="B127" s="17" t="s">
        <v>51</v>
      </c>
      <c r="C127" s="49">
        <f>C132+C131</f>
        <v>8154350.5799999833</v>
      </c>
      <c r="D127" s="49">
        <f>D132+D131</f>
        <v>8154350.5800000429</v>
      </c>
      <c r="E127" s="49">
        <f>E132+E131</f>
        <v>-2419786.5099999905</v>
      </c>
      <c r="F127" s="20">
        <f t="shared" si="2"/>
        <v>-29.674791220467682</v>
      </c>
      <c r="G127" s="36"/>
    </row>
    <row r="128" spans="1:7" s="37" customFormat="1" ht="15">
      <c r="A128" s="9"/>
      <c r="B128" s="13" t="s">
        <v>40</v>
      </c>
      <c r="C128" s="49">
        <f>C132+C131</f>
        <v>8154350.5799999833</v>
      </c>
      <c r="D128" s="49">
        <f>D132+D131</f>
        <v>8154350.5800000429</v>
      </c>
      <c r="E128" s="49">
        <f>E132+E131</f>
        <v>-2419786.5099999905</v>
      </c>
      <c r="F128" s="20">
        <f t="shared" si="2"/>
        <v>-29.674791220467682</v>
      </c>
      <c r="G128" s="36"/>
    </row>
    <row r="129" spans="1:7" s="37" customFormat="1" ht="1.5" hidden="1" customHeight="1">
      <c r="A129" s="9" t="s">
        <v>68</v>
      </c>
      <c r="B129" s="7" t="s">
        <v>69</v>
      </c>
      <c r="C129" s="47"/>
      <c r="D129" s="47"/>
      <c r="E129" s="47"/>
      <c r="F129" s="20" t="e">
        <f t="shared" si="2"/>
        <v>#DIV/0!</v>
      </c>
      <c r="G129" s="36"/>
    </row>
    <row r="130" spans="1:7" s="37" customFormat="1" ht="1.5" hidden="1" customHeight="1">
      <c r="A130" s="9"/>
      <c r="B130" s="7"/>
      <c r="C130" s="47"/>
      <c r="D130" s="47"/>
      <c r="E130" s="47"/>
      <c r="F130" s="20"/>
      <c r="G130" s="36"/>
    </row>
    <row r="131" spans="1:7" s="37" customFormat="1" ht="28.5" customHeight="1">
      <c r="A131" s="9" t="s">
        <v>76</v>
      </c>
      <c r="B131" s="7" t="s">
        <v>78</v>
      </c>
      <c r="C131" s="47">
        <v>-441433744.5</v>
      </c>
      <c r="D131" s="47">
        <v>-400284938.13999999</v>
      </c>
      <c r="E131" s="47">
        <v>-438699821.00999999</v>
      </c>
      <c r="F131" s="20"/>
      <c r="G131" s="36"/>
    </row>
    <row r="132" spans="1:7" s="37" customFormat="1" ht="34.5" customHeight="1">
      <c r="A132" s="9" t="s">
        <v>77</v>
      </c>
      <c r="B132" s="7" t="s">
        <v>79</v>
      </c>
      <c r="C132" s="47">
        <v>449588095.07999998</v>
      </c>
      <c r="D132" s="47">
        <v>408439288.72000003</v>
      </c>
      <c r="E132" s="47">
        <v>436280034.5</v>
      </c>
      <c r="F132" s="20"/>
      <c r="G132" s="36"/>
    </row>
    <row r="133" spans="1:7" s="22" customFormat="1" ht="4.1500000000000004" customHeight="1">
      <c r="A133" s="10"/>
      <c r="B133" s="23"/>
      <c r="C133" s="23"/>
      <c r="E133" s="44"/>
    </row>
    <row r="134" spans="1:7" s="22" customFormat="1" ht="15.75" hidden="1" customHeight="1">
      <c r="A134" s="10"/>
      <c r="B134" s="23"/>
      <c r="C134" s="23"/>
      <c r="E134" s="44"/>
    </row>
    <row r="135" spans="1:7" ht="13.5" customHeight="1">
      <c r="A135" s="81" t="s">
        <v>245</v>
      </c>
      <c r="B135" s="82"/>
      <c r="C135" s="82"/>
      <c r="D135" s="83"/>
      <c r="E135" s="83"/>
      <c r="F135" s="83"/>
      <c r="G135" s="83"/>
    </row>
  </sheetData>
  <mergeCells count="4">
    <mergeCell ref="B3:E3"/>
    <mergeCell ref="B4:E4"/>
    <mergeCell ref="A135:G135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ОЛЕГ</cp:lastModifiedBy>
  <cp:lastPrinted>2021-01-25T06:36:28Z</cp:lastPrinted>
  <dcterms:created xsi:type="dcterms:W3CDTF">2006-08-11T13:13:49Z</dcterms:created>
  <dcterms:modified xsi:type="dcterms:W3CDTF">2021-01-25T10:33:15Z</dcterms:modified>
</cp:coreProperties>
</file>