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0" i="1"/>
  <c r="E131"/>
  <c r="C52"/>
  <c r="C51" s="1"/>
  <c r="F55"/>
  <c r="D7"/>
  <c r="C7"/>
  <c r="F11"/>
  <c r="E7"/>
  <c r="F21"/>
  <c r="D130"/>
  <c r="D131"/>
  <c r="E52"/>
  <c r="E51" s="1"/>
  <c r="D52"/>
  <c r="D51" s="1"/>
  <c r="C131"/>
  <c r="C130"/>
  <c r="F25"/>
  <c r="F38"/>
  <c r="F12"/>
  <c r="F10"/>
  <c r="F62"/>
  <c r="F76"/>
  <c r="F59"/>
  <c r="F63"/>
  <c r="F44"/>
  <c r="F43"/>
  <c r="F108"/>
  <c r="F107"/>
  <c r="F58"/>
  <c r="F88"/>
  <c r="F89"/>
  <c r="E115"/>
  <c r="E128" s="1"/>
  <c r="F61"/>
  <c r="F77"/>
  <c r="F17"/>
  <c r="F16"/>
  <c r="F15"/>
  <c r="F14"/>
  <c r="F13"/>
  <c r="F30"/>
  <c r="F87" l="1"/>
  <c r="D115"/>
  <c r="D128" s="1"/>
  <c r="C115"/>
  <c r="C128" s="1"/>
  <c r="F119"/>
  <c r="F93"/>
  <c r="F118"/>
  <c r="F92"/>
  <c r="F90"/>
  <c r="F91"/>
  <c r="F65"/>
  <c r="F60"/>
  <c r="F57"/>
  <c r="F56"/>
  <c r="F54"/>
  <c r="F49"/>
  <c r="F48"/>
  <c r="F47"/>
  <c r="F46"/>
  <c r="F78"/>
  <c r="F103"/>
  <c r="E6"/>
  <c r="F70"/>
  <c r="F86"/>
  <c r="F33"/>
  <c r="D6"/>
  <c r="C6"/>
  <c r="E129"/>
  <c r="D129"/>
  <c r="C129"/>
  <c r="F8"/>
  <c r="F9"/>
  <c r="F18"/>
  <c r="F19"/>
  <c r="F20"/>
  <c r="F22"/>
  <c r="F23"/>
  <c r="F24"/>
  <c r="F26"/>
  <c r="F27"/>
  <c r="F28"/>
  <c r="F29"/>
  <c r="F31"/>
  <c r="F32"/>
  <c r="F34"/>
  <c r="F35"/>
  <c r="F36"/>
  <c r="F37"/>
  <c r="F39"/>
  <c r="F40"/>
  <c r="F41"/>
  <c r="F42"/>
  <c r="F45"/>
  <c r="F53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C95" l="1"/>
  <c r="F131"/>
  <c r="F130"/>
  <c r="F115"/>
  <c r="D95"/>
  <c r="F128"/>
  <c r="F129"/>
  <c r="F52"/>
  <c r="F6"/>
  <c r="E95"/>
  <c r="F51"/>
  <c r="F7"/>
  <c r="F95" l="1"/>
</calcChain>
</file>

<file path=xl/sharedStrings.xml><?xml version="1.0" encoding="utf-8"?>
<sst xmlns="http://schemas.openxmlformats.org/spreadsheetml/2006/main" count="261" uniqueCount="255">
  <si>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</si>
  <si>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</si>
  <si>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</si>
  <si>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</si>
  <si>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</si>
  <si>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</si>
  <si>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</si>
  <si>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</si>
  <si>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</si>
  <si>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</si>
  <si>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</si>
  <si>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</si>
  <si>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</si>
  <si>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</si>
  <si>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</si>
  <si>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</si>
  <si>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</si>
  <si>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</si>
  <si>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</si>
  <si>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</si>
  <si>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</si>
  <si>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</si>
  <si>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</si>
  <si>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</si>
  <si>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</si>
  <si>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</si>
  <si>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</si>
  <si>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</si>
  <si>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</si>
  <si>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</si>
  <si>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</si>
  <si>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</si>
  <si>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</si>
  <si>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</si>
  <si>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</si>
  <si>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</si>
  <si>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</si>
  <si>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</si>
  <si>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</si>
  <si>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</si>
  <si>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</si>
  <si>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</si>
  <si>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</si>
  <si>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</si>
  <si>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</si>
  <si>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</si>
  <si>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</si>
  <si>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</si>
  <si>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</si>
  <si>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</si>
  <si>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</si>
  <si>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</si>
  <si>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</si>
  <si>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</si>
  <si>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</si>
  <si>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</si>
  <si>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</si>
  <si>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</si>
  <si>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</si>
  <si>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</si>
  <si>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</si>
  <si>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</si>
  <si>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</si>
  <si>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</si>
  <si>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</si>
  <si>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</si>
  <si>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</si>
  <si>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</si>
  <si>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</si>
  <si>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</si>
  <si>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</si>
  <si>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</si>
  <si>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</si>
  <si>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</si>
  <si>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</si>
  <si>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</si>
  <si>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</si>
  <si>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</si>
  <si>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</si>
  <si>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</si>
  <si>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</si>
  <si>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</si>
  <si>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</si>
  <si>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</si>
  <si>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</si>
  <si>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</si>
  <si>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</si>
  <si>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</si>
  <si>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</si>
  <si>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</si>
  <si>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</si>
  <si>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</si>
  <si>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</si>
  <si>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</si>
  <si>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</si>
  <si>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</si>
  <si>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</si>
  <si>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</si>
  <si>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</si>
  <si>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</si>
  <si>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</si>
  <si>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</si>
  <si>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</si>
  <si>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</si>
  <si>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</si>
  <si>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</si>
  <si>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</si>
  <si>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</si>
  <si>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</si>
  <si>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</si>
  <si>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</si>
  <si>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</si>
  <si>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</si>
  <si>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</si>
  <si>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</si>
  <si>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</si>
  <si>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</si>
  <si>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</si>
  <si>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</si>
  <si>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</si>
  <si>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</si>
  <si>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</si>
  <si>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</si>
  <si>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</si>
  <si>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</si>
  <si>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</si>
  <si>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</si>
  <si>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</si>
  <si>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</si>
  <si>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</si>
  <si>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</si>
  <si>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</si>
  <si>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</si>
  <si>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</si>
  <si>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</si>
  <si>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</si>
  <si>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</si>
  <si>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</si>
  <si>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</si>
  <si>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</si>
  <si>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</si>
  <si>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</si>
  <si>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</si>
  <si>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</si>
  <si>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</si>
  <si>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</si>
  <si>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</si>
  <si>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</si>
  <si>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</si>
  <si>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</si>
  <si>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</si>
  <si>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</si>
  <si>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</si>
  <si>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</si>
  <si>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</si>
  <si>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</si>
  <si>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</si>
  <si>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</si>
  <si>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</si>
  <si>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2 02 25097 05 0000 150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</si>
  <si>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</si>
  <si>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</si>
  <si>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</si>
  <si>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</si>
  <si>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</si>
  <si>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</si>
  <si>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</si>
  <si>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</si>
  <si>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</si>
  <si>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</si>
  <si>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</si>
  <si>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</si>
  <si>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</si>
  <si>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</si>
  <si>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</si>
  <si>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</si>
  <si>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</si>
  <si>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</si>
  <si>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</si>
  <si>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</si>
  <si>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</si>
  <si>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</si>
  <si>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</si>
  <si>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</si>
  <si>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</si>
  <si>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</si>
  <si>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</si>
  <si>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</si>
  <si>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</si>
  <si>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</si>
  <si>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</si>
  <si>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</si>
  <si>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</si>
  <si>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</si>
  <si>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</si>
  <si>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</si>
  <si>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</si>
  <si>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</si>
  <si>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</si>
  <si>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</si>
  <si>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</si>
  <si>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</si>
  <si>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</si>
  <si>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</si>
  <si>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</si>
  <si>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</si>
  <si>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</si>
  <si>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</si>
  <si>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</si>
  <si>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</si>
  <si>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</si>
  <si>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</si>
  <si>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</si>
  <si>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</si>
  <si>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</si>
  <si>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</si>
  <si>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</si>
  <si>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</si>
  <si>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</si>
  <si>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</si>
  <si>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</si>
  <si>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</si>
  <si>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Уточненный план БА на 2021 год</t>
  </si>
  <si>
    <t>Уточненный план ЛБО на  2021г.</t>
  </si>
  <si>
    <t>% роста 2021 к 2020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</si>
  <si>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</si>
  <si>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</si>
  <si>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</si>
  <si>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</si>
  <si>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 xml:space="preserve">Субсидии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 </t>
  </si>
  <si>
    <t xml:space="preserve"> 2        02     29999    05      0107    150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</si>
  <si>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</si>
  <si>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</si>
  <si>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</si>
  <si>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</si>
  <si>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</si>
  <si>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</si>
  <si>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1 06 04000 02 0000 110</t>
  </si>
  <si>
    <t>транспортный налог</t>
  </si>
  <si>
    <t>Начальник финансового управления                                           О.А.Щербакова</t>
  </si>
  <si>
    <t>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</si>
  <si>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</si>
  <si>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2 02 19999 05 0000 150</t>
  </si>
  <si>
    <t>прочие дотации бюджетам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</si>
  <si>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</si>
  <si>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</si>
  <si>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2 02 49999 05 0048 150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</si>
  <si>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(за счет средств дотации) </t>
  </si>
  <si>
    <t>2 02 49999 05 0044 150</t>
  </si>
  <si>
    <t xml:space="preserve">Межбюджетные трансферты передаваемые бюджетам муниципальных районов области на благоустройство территорий общеобразовательных учреждений </t>
  </si>
  <si>
    <t>19,6раз</t>
  </si>
  <si>
    <t>2 02 49999 05 0054 150</t>
  </si>
  <si>
    <t xml:space="preserve">межбюджетные трансферты,передаваемые бюджетам муниципальных районов области на достижение надлежащего уровня оплаты труда в органахт местного самоуправления </t>
  </si>
  <si>
    <t>на 01.01.2022 г.</t>
  </si>
  <si>
    <t>Исполнено на 01.01.2022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</si>
</sst>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5" xfId="0" applyNumberFormat="1" applyFont="1" applyBorder="1"/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topLeftCell="A120" workbookViewId="0">
      <selection activeCell="F127" sqref="F127"/>
    </sheetView>
  </sheetViews>
  <sheetFormatPr defaultRowHeight="12.75"/>
  <cols>
    <col min="1" max="1" width="27.710937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7" t="s">
        <v>154</v>
      </c>
      <c r="G1" s="87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1" t="s">
        <v>46</v>
      </c>
      <c r="C3" s="81"/>
      <c r="D3" s="81"/>
      <c r="E3" s="81"/>
    </row>
    <row r="4" spans="1:7" s="23" customFormat="1" ht="14.25" customHeight="1">
      <c r="A4" s="24"/>
      <c r="B4" s="82" t="s">
        <v>253</v>
      </c>
      <c r="C4" s="83"/>
      <c r="D4" s="83"/>
      <c r="E4" s="83"/>
    </row>
    <row r="5" spans="1:7" s="23" customFormat="1" ht="57" customHeight="1">
      <c r="A5" s="25" t="s">
        <v>39</v>
      </c>
      <c r="B5" s="1" t="s">
        <v>40</v>
      </c>
      <c r="C5" s="2" t="s">
        <v>222</v>
      </c>
      <c r="D5" s="1" t="s">
        <v>223</v>
      </c>
      <c r="E5" s="42" t="s">
        <v>254</v>
      </c>
      <c r="F5" s="2" t="s">
        <v>41</v>
      </c>
      <c r="G5" s="2" t="s">
        <v>224</v>
      </c>
    </row>
    <row r="6" spans="1:7" s="23" customFormat="1" ht="18.75" customHeight="1">
      <c r="A6" s="14" t="s">
        <v>42</v>
      </c>
      <c r="B6" s="15" t="s">
        <v>44</v>
      </c>
      <c r="C6" s="47">
        <f>C7+C18+C22+C25+C26+C31+C33+C37+C47+C34+C13</f>
        <v>144916901.67000002</v>
      </c>
      <c r="D6" s="47">
        <f>D7+D18+D22+D25+D26+D31+D33+D37+D47+D34+D13</f>
        <v>144916901.67000002</v>
      </c>
      <c r="E6" s="47">
        <f>E7+E18+E22+E25+E26+E31+E33+E37+E47+E34+E13+E50</f>
        <v>151081077.13</v>
      </c>
      <c r="F6" s="19">
        <f>(E6*100)/C6</f>
        <v>104.25359318959002</v>
      </c>
      <c r="G6" s="19">
        <v>141.6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40277753.329999998</v>
      </c>
      <c r="D7" s="48">
        <f>D12+D10+D8+D9+D11</f>
        <v>40277753.329999998</v>
      </c>
      <c r="E7" s="48">
        <f>E12+E10+E8+E9+E11</f>
        <v>46202276.43</v>
      </c>
      <c r="F7" s="19">
        <f t="shared" ref="F7:F65" si="0">(E7*100)/C7</f>
        <v>114.7091697281617</v>
      </c>
      <c r="G7" s="35">
        <v>121.3</v>
      </c>
    </row>
    <row r="8" spans="1:7" s="36" customFormat="1" ht="88.9" customHeight="1">
      <c r="A8" s="3" t="s">
        <v>89</v>
      </c>
      <c r="B8" s="20" t="s">
        <v>117</v>
      </c>
      <c r="C8" s="49">
        <v>40077753.329999998</v>
      </c>
      <c r="D8" s="49">
        <v>40077753.329999998</v>
      </c>
      <c r="E8" s="49">
        <v>44201613.560000002</v>
      </c>
      <c r="F8" s="19">
        <f t="shared" si="0"/>
        <v>110.28964921272947</v>
      </c>
      <c r="G8" s="35">
        <v>117.1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200000</v>
      </c>
      <c r="E9" s="46">
        <v>140339.72</v>
      </c>
      <c r="F9" s="19">
        <f t="shared" si="0"/>
        <v>70.16986</v>
      </c>
      <c r="G9" s="35">
        <v>84.9</v>
      </c>
    </row>
    <row r="10" spans="1:7" s="36" customFormat="1" ht="56.25" customHeight="1">
      <c r="A10" s="3" t="s">
        <v>92</v>
      </c>
      <c r="B10" s="4" t="s">
        <v>93</v>
      </c>
      <c r="C10" s="46"/>
      <c r="D10" s="46"/>
      <c r="E10" s="46">
        <v>379600.11</v>
      </c>
      <c r="F10" s="19" t="e">
        <f t="shared" si="0"/>
        <v>#DIV/0!</v>
      </c>
      <c r="G10" s="35">
        <v>244.7</v>
      </c>
    </row>
    <row r="11" spans="1:7" s="36" customFormat="1" ht="56.25" customHeight="1">
      <c r="A11" s="78" t="s">
        <v>245</v>
      </c>
      <c r="B11" s="77" t="s">
        <v>244</v>
      </c>
      <c r="C11" s="46"/>
      <c r="D11" s="46"/>
      <c r="E11" s="46">
        <v>1427676.96</v>
      </c>
      <c r="F11" s="19" t="e">
        <f t="shared" si="0"/>
        <v>#DIV/0!</v>
      </c>
      <c r="G11" s="35"/>
    </row>
    <row r="12" spans="1:7" s="36" customFormat="1" ht="91.15" customHeight="1" thickBot="1">
      <c r="A12" s="3" t="s">
        <v>0</v>
      </c>
      <c r="B12" s="6" t="s">
        <v>124</v>
      </c>
      <c r="C12" s="46"/>
      <c r="D12" s="46"/>
      <c r="E12" s="46">
        <v>53046.080000000002</v>
      </c>
      <c r="F12" s="19" t="e">
        <f t="shared" si="0"/>
        <v>#DIV/0!</v>
      </c>
      <c r="G12" s="35">
        <v>691.6</v>
      </c>
    </row>
    <row r="13" spans="1:7" s="36" customFormat="1" ht="37.5" customHeight="1" thickBot="1">
      <c r="A13" s="58" t="s">
        <v>130</v>
      </c>
      <c r="B13" s="59" t="s">
        <v>131</v>
      </c>
      <c r="C13" s="46">
        <v>24588890</v>
      </c>
      <c r="D13" s="46">
        <v>24588890</v>
      </c>
      <c r="E13" s="46">
        <v>24946151.59</v>
      </c>
      <c r="F13" s="19">
        <f t="shared" si="0"/>
        <v>101.45293907126349</v>
      </c>
      <c r="G13" s="35">
        <v>115.2</v>
      </c>
    </row>
    <row r="14" spans="1:7" s="36" customFormat="1" ht="57.75" customHeight="1" thickBot="1">
      <c r="A14" s="60" t="s">
        <v>135</v>
      </c>
      <c r="B14" s="61" t="s">
        <v>132</v>
      </c>
      <c r="C14" s="46">
        <v>11290340</v>
      </c>
      <c r="D14" s="46">
        <v>11290340</v>
      </c>
      <c r="E14" s="46">
        <v>11516630.07</v>
      </c>
      <c r="F14" s="19">
        <f t="shared" si="0"/>
        <v>102.00428038482455</v>
      </c>
      <c r="G14" s="35">
        <v>115.3</v>
      </c>
    </row>
    <row r="15" spans="1:7" s="36" customFormat="1" ht="68.25" customHeight="1" thickBot="1">
      <c r="A15" s="60" t="s">
        <v>136</v>
      </c>
      <c r="B15" s="61" t="s">
        <v>133</v>
      </c>
      <c r="C15" s="46">
        <v>64340</v>
      </c>
      <c r="D15" s="46">
        <v>64340</v>
      </c>
      <c r="E15" s="46">
        <v>80993.399999999994</v>
      </c>
      <c r="F15" s="19">
        <f t="shared" si="0"/>
        <v>125.88343176872861</v>
      </c>
      <c r="G15" s="35">
        <v>113.3</v>
      </c>
    </row>
    <row r="16" spans="1:7" s="36" customFormat="1" ht="57" customHeight="1" thickBot="1">
      <c r="A16" s="60" t="s">
        <v>137</v>
      </c>
      <c r="B16" s="61" t="s">
        <v>134</v>
      </c>
      <c r="C16" s="46">
        <v>13234110</v>
      </c>
      <c r="D16" s="46">
        <v>13234110</v>
      </c>
      <c r="E16" s="46">
        <v>15312409.199999999</v>
      </c>
      <c r="F16" s="19">
        <f t="shared" si="0"/>
        <v>115.70411006104679</v>
      </c>
      <c r="G16" s="35">
        <v>113.9</v>
      </c>
    </row>
    <row r="17" spans="1:7" s="36" customFormat="1" ht="53.25" customHeight="1" thickBot="1">
      <c r="A17" s="62" t="s">
        <v>139</v>
      </c>
      <c r="B17" s="63" t="s">
        <v>138</v>
      </c>
      <c r="C17" s="46">
        <v>100</v>
      </c>
      <c r="D17" s="46">
        <v>100</v>
      </c>
      <c r="E17" s="46">
        <v>-1963881.08</v>
      </c>
      <c r="F17" s="19">
        <f t="shared" si="0"/>
        <v>-1963881.08</v>
      </c>
      <c r="G17" s="35">
        <v>106.6</v>
      </c>
    </row>
    <row r="18" spans="1:7" s="36" customFormat="1" ht="15">
      <c r="A18" s="3" t="s">
        <v>1</v>
      </c>
      <c r="B18" s="6" t="s">
        <v>12</v>
      </c>
      <c r="C18" s="46">
        <v>50938802.380000003</v>
      </c>
      <c r="D18" s="46">
        <v>50938802.380000003</v>
      </c>
      <c r="E18" s="46">
        <v>52391729.079999998</v>
      </c>
      <c r="F18" s="19">
        <f t="shared" si="0"/>
        <v>102.85229850745462</v>
      </c>
      <c r="G18" s="35">
        <v>195.8</v>
      </c>
    </row>
    <row r="19" spans="1:7" s="36" customFormat="1" ht="26.25" customHeight="1">
      <c r="A19" s="3" t="s">
        <v>2</v>
      </c>
      <c r="B19" s="6" t="s">
        <v>13</v>
      </c>
      <c r="C19" s="46">
        <v>842000</v>
      </c>
      <c r="D19" s="46">
        <v>842000</v>
      </c>
      <c r="E19" s="46">
        <v>855594.74</v>
      </c>
      <c r="F19" s="19">
        <f t="shared" si="0"/>
        <v>101.61457719714964</v>
      </c>
      <c r="G19" s="57">
        <v>29.6</v>
      </c>
    </row>
    <row r="20" spans="1:7" s="36" customFormat="1" ht="15.75" customHeight="1">
      <c r="A20" s="3" t="s">
        <v>3</v>
      </c>
      <c r="B20" s="6" t="s">
        <v>14</v>
      </c>
      <c r="C20" s="46">
        <v>48993702.380000003</v>
      </c>
      <c r="D20" s="46">
        <v>48993702.380000003</v>
      </c>
      <c r="E20" s="46">
        <v>49639051.700000003</v>
      </c>
      <c r="F20" s="19">
        <f t="shared" si="0"/>
        <v>101.31720871999957</v>
      </c>
      <c r="G20" s="35">
        <v>208</v>
      </c>
    </row>
    <row r="21" spans="1:7" s="36" customFormat="1" ht="39.75" customHeight="1">
      <c r="A21" s="3" t="s">
        <v>145</v>
      </c>
      <c r="B21" s="6" t="s">
        <v>146</v>
      </c>
      <c r="C21" s="46">
        <v>1103100</v>
      </c>
      <c r="D21" s="46">
        <v>1103100</v>
      </c>
      <c r="E21" s="46">
        <v>1897082.64</v>
      </c>
      <c r="F21" s="19">
        <f t="shared" si="0"/>
        <v>171.97739461517543</v>
      </c>
      <c r="G21" s="35"/>
    </row>
    <row r="22" spans="1:7" s="36" customFormat="1" ht="15">
      <c r="A22" s="3" t="s">
        <v>4</v>
      </c>
      <c r="B22" s="4" t="s">
        <v>15</v>
      </c>
      <c r="C22" s="46">
        <v>1300000</v>
      </c>
      <c r="D22" s="46">
        <v>1300000</v>
      </c>
      <c r="E22" s="46">
        <v>1191231.1200000001</v>
      </c>
      <c r="F22" s="19">
        <f t="shared" si="0"/>
        <v>91.633163076923083</v>
      </c>
      <c r="G22" s="35">
        <v>75.5</v>
      </c>
    </row>
    <row r="23" spans="1:7" s="36" customFormat="1" ht="55.5" hidden="1" customHeight="1">
      <c r="A23" s="3" t="s">
        <v>5</v>
      </c>
      <c r="B23" s="4" t="s">
        <v>16</v>
      </c>
      <c r="C23" s="46"/>
      <c r="D23" s="46"/>
      <c r="E23" s="46"/>
      <c r="F23" s="19" t="e">
        <f t="shared" si="0"/>
        <v>#DIV/0!</v>
      </c>
      <c r="G23" s="35"/>
    </row>
    <row r="24" spans="1:7" s="36" customFormat="1" ht="42" customHeight="1">
      <c r="A24" s="3" t="s">
        <v>5</v>
      </c>
      <c r="B24" s="4" t="s">
        <v>79</v>
      </c>
      <c r="C24" s="46">
        <v>1300000</v>
      </c>
      <c r="D24" s="46">
        <v>1300000</v>
      </c>
      <c r="E24" s="46">
        <v>1191231.1200000001</v>
      </c>
      <c r="F24" s="19">
        <f t="shared" si="0"/>
        <v>91.633163076923083</v>
      </c>
      <c r="G24" s="35">
        <v>75.8</v>
      </c>
    </row>
    <row r="25" spans="1:7" s="36" customFormat="1" ht="32.25" customHeight="1">
      <c r="A25" s="5" t="s">
        <v>237</v>
      </c>
      <c r="B25" s="4" t="s">
        <v>238</v>
      </c>
      <c r="C25" s="46">
        <v>18243000</v>
      </c>
      <c r="D25" s="46">
        <v>18243000</v>
      </c>
      <c r="E25" s="46">
        <v>19332572.23</v>
      </c>
      <c r="F25" s="19">
        <f t="shared" si="0"/>
        <v>105.97254963547662</v>
      </c>
      <c r="G25" s="35"/>
    </row>
    <row r="26" spans="1:7" s="36" customFormat="1" ht="29.25" customHeight="1">
      <c r="A26" s="3" t="s">
        <v>47</v>
      </c>
      <c r="B26" s="6" t="s">
        <v>17</v>
      </c>
      <c r="C26" s="46">
        <v>3013700</v>
      </c>
      <c r="D26" s="46">
        <v>3013700</v>
      </c>
      <c r="E26" s="46">
        <v>2743706.57</v>
      </c>
      <c r="F26" s="19">
        <f t="shared" si="0"/>
        <v>91.041131167667658</v>
      </c>
      <c r="G26" s="35">
        <v>60.5</v>
      </c>
    </row>
    <row r="27" spans="1:7" s="36" customFormat="1" ht="84" customHeight="1">
      <c r="A27" s="7" t="s">
        <v>140</v>
      </c>
      <c r="B27" s="6" t="s">
        <v>68</v>
      </c>
      <c r="C27" s="46">
        <v>2850000</v>
      </c>
      <c r="D27" s="46">
        <v>2850000</v>
      </c>
      <c r="E27" s="46">
        <v>2743706.57</v>
      </c>
      <c r="F27" s="19">
        <f t="shared" si="0"/>
        <v>96.270405964912285</v>
      </c>
      <c r="G27" s="35">
        <v>62.4</v>
      </c>
    </row>
    <row r="28" spans="1:7" s="36" customFormat="1" ht="85.5" customHeight="1">
      <c r="A28" s="3" t="s">
        <v>48</v>
      </c>
      <c r="B28" s="6" t="s">
        <v>51</v>
      </c>
      <c r="C28" s="46">
        <v>153700</v>
      </c>
      <c r="D28" s="46">
        <v>153700</v>
      </c>
      <c r="E28" s="46">
        <v>130557.42</v>
      </c>
      <c r="F28" s="19">
        <f t="shared" si="0"/>
        <v>84.943018867924522</v>
      </c>
      <c r="G28" s="57">
        <v>96.2</v>
      </c>
    </row>
    <row r="29" spans="1:7" s="36" customFormat="1" ht="32.25" customHeight="1">
      <c r="A29" s="3" t="s">
        <v>84</v>
      </c>
      <c r="B29" s="18" t="s">
        <v>85</v>
      </c>
      <c r="C29" s="46">
        <v>10000</v>
      </c>
      <c r="D29" s="46">
        <v>10000</v>
      </c>
      <c r="E29" s="46"/>
      <c r="F29" s="19">
        <f t="shared" si="0"/>
        <v>0</v>
      </c>
      <c r="G29" s="35"/>
    </row>
    <row r="30" spans="1:7" s="36" customFormat="1" ht="38.25" customHeight="1">
      <c r="A30" s="3" t="s">
        <v>150</v>
      </c>
      <c r="B30" s="18" t="s">
        <v>151</v>
      </c>
      <c r="C30" s="46"/>
      <c r="D30" s="46"/>
      <c r="E30" s="46"/>
      <c r="F30" s="19" t="e">
        <f t="shared" si="0"/>
        <v>#DIV/0!</v>
      </c>
      <c r="G30" s="35"/>
    </row>
    <row r="31" spans="1:7" s="36" customFormat="1" ht="21.75" customHeight="1">
      <c r="A31" s="3" t="s">
        <v>6</v>
      </c>
      <c r="B31" s="6" t="s">
        <v>18</v>
      </c>
      <c r="C31" s="46">
        <v>49000</v>
      </c>
      <c r="D31" s="46">
        <v>49000</v>
      </c>
      <c r="E31" s="46">
        <v>42338.07</v>
      </c>
      <c r="F31" s="19">
        <f t="shared" si="0"/>
        <v>86.404224489795922</v>
      </c>
      <c r="G31" s="35">
        <v>82.5</v>
      </c>
    </row>
    <row r="32" spans="1:7" s="36" customFormat="1" ht="28.5" customHeight="1">
      <c r="A32" s="3" t="s">
        <v>7</v>
      </c>
      <c r="B32" s="6" t="s">
        <v>19</v>
      </c>
      <c r="C32" s="46">
        <v>49000</v>
      </c>
      <c r="D32" s="46">
        <v>49000</v>
      </c>
      <c r="E32" s="46">
        <v>42338.07</v>
      </c>
      <c r="F32" s="19">
        <f t="shared" si="0"/>
        <v>86.404224489795922</v>
      </c>
      <c r="G32" s="35">
        <v>82.5</v>
      </c>
    </row>
    <row r="33" spans="1:7" s="36" customFormat="1" ht="29.25" customHeight="1">
      <c r="A33" s="3" t="s">
        <v>8</v>
      </c>
      <c r="B33" s="6" t="s">
        <v>20</v>
      </c>
      <c r="C33" s="46">
        <v>59346</v>
      </c>
      <c r="D33" s="46">
        <v>59346</v>
      </c>
      <c r="E33" s="46">
        <v>80981.67</v>
      </c>
      <c r="F33" s="19">
        <f t="shared" si="0"/>
        <v>136.45682944090586</v>
      </c>
      <c r="G33" s="35">
        <v>80.400000000000006</v>
      </c>
    </row>
    <row r="34" spans="1:7" s="36" customFormat="1" ht="30" customHeight="1">
      <c r="A34" s="5" t="s">
        <v>62</v>
      </c>
      <c r="B34" s="6" t="s">
        <v>63</v>
      </c>
      <c r="C34" s="46">
        <v>6200000</v>
      </c>
      <c r="D34" s="46">
        <v>6200000</v>
      </c>
      <c r="E34" s="46">
        <v>3807273.03</v>
      </c>
      <c r="F34" s="19">
        <f t="shared" si="0"/>
        <v>61.407629516129035</v>
      </c>
      <c r="G34" s="57">
        <v>28</v>
      </c>
    </row>
    <row r="35" spans="1:7" s="36" customFormat="1" ht="31.5" customHeight="1">
      <c r="A35" s="5" t="s">
        <v>183</v>
      </c>
      <c r="B35" s="6" t="s">
        <v>64</v>
      </c>
      <c r="C35" s="46">
        <v>1200000</v>
      </c>
      <c r="D35" s="46">
        <v>1200000</v>
      </c>
      <c r="E35" s="46">
        <v>76608</v>
      </c>
      <c r="F35" s="19">
        <f t="shared" si="0"/>
        <v>6.3840000000000003</v>
      </c>
      <c r="G35" s="35"/>
    </row>
    <row r="36" spans="1:7" s="36" customFormat="1" ht="55.5" customHeight="1">
      <c r="A36" s="5" t="s">
        <v>153</v>
      </c>
      <c r="B36" s="6" t="s">
        <v>78</v>
      </c>
      <c r="C36" s="46">
        <v>5000000</v>
      </c>
      <c r="D36" s="46">
        <v>5000000</v>
      </c>
      <c r="E36" s="46">
        <v>3730665.03</v>
      </c>
      <c r="F36" s="19">
        <f t="shared" si="0"/>
        <v>74.613300600000002</v>
      </c>
      <c r="G36" s="57">
        <v>27.5</v>
      </c>
    </row>
    <row r="37" spans="1:7" s="36" customFormat="1" ht="15.75" customHeight="1">
      <c r="A37" s="5" t="s">
        <v>9</v>
      </c>
      <c r="B37" s="6" t="s">
        <v>21</v>
      </c>
      <c r="C37" s="46">
        <v>246409.96</v>
      </c>
      <c r="D37" s="46">
        <v>246409.96</v>
      </c>
      <c r="E37" s="46">
        <v>342817.34</v>
      </c>
      <c r="F37" s="19">
        <f t="shared" si="0"/>
        <v>139.12479024792668</v>
      </c>
      <c r="G37" s="35">
        <v>105</v>
      </c>
    </row>
    <row r="38" spans="1:7" s="36" customFormat="1" ht="81" customHeight="1">
      <c r="A38" s="78" t="s">
        <v>226</v>
      </c>
      <c r="B38" s="77" t="s">
        <v>225</v>
      </c>
      <c r="C38" s="46">
        <v>40000</v>
      </c>
      <c r="D38" s="46">
        <v>40000</v>
      </c>
      <c r="E38" s="46">
        <v>26400.799999999999</v>
      </c>
      <c r="F38" s="19">
        <f t="shared" si="0"/>
        <v>66.001999999999995</v>
      </c>
      <c r="G38" s="35"/>
    </row>
    <row r="39" spans="1:7" s="36" customFormat="1" ht="91.5" customHeight="1">
      <c r="A39" s="71" t="s">
        <v>206</v>
      </c>
      <c r="B39" s="72" t="s">
        <v>207</v>
      </c>
      <c r="C39" s="46">
        <v>22000</v>
      </c>
      <c r="D39" s="46">
        <v>22000</v>
      </c>
      <c r="E39" s="46">
        <v>32000</v>
      </c>
      <c r="F39" s="19">
        <f t="shared" si="0"/>
        <v>145.45454545454547</v>
      </c>
      <c r="G39" s="35">
        <v>95.5</v>
      </c>
    </row>
    <row r="40" spans="1:7" s="36" customFormat="1" ht="69" customHeight="1">
      <c r="A40" s="71" t="s">
        <v>208</v>
      </c>
      <c r="B40" s="72" t="s">
        <v>199</v>
      </c>
      <c r="C40" s="46">
        <v>10325</v>
      </c>
      <c r="D40" s="46">
        <v>10325</v>
      </c>
      <c r="E40" s="46">
        <v>10325</v>
      </c>
      <c r="F40" s="19">
        <f t="shared" si="0"/>
        <v>100</v>
      </c>
      <c r="G40" s="57">
        <v>350</v>
      </c>
    </row>
    <row r="41" spans="1:7" s="36" customFormat="1" ht="90.75" customHeight="1">
      <c r="A41" s="71" t="s">
        <v>209</v>
      </c>
      <c r="B41" s="72" t="s">
        <v>190</v>
      </c>
      <c r="C41" s="46">
        <v>27250</v>
      </c>
      <c r="D41" s="46">
        <v>27250</v>
      </c>
      <c r="E41" s="46">
        <v>44750</v>
      </c>
      <c r="F41" s="19">
        <f t="shared" si="0"/>
        <v>164.22018348623854</v>
      </c>
      <c r="G41" s="35">
        <v>215.7</v>
      </c>
    </row>
    <row r="42" spans="1:7" s="36" customFormat="1" ht="108.75" customHeight="1">
      <c r="A42" s="71" t="s">
        <v>210</v>
      </c>
      <c r="B42" s="72" t="s">
        <v>211</v>
      </c>
      <c r="C42" s="46"/>
      <c r="D42" s="46"/>
      <c r="E42" s="46">
        <v>10150</v>
      </c>
      <c r="F42" s="19" t="e">
        <f t="shared" si="0"/>
        <v>#DIV/0!</v>
      </c>
      <c r="G42" s="57">
        <v>580</v>
      </c>
    </row>
    <row r="43" spans="1:7" s="36" customFormat="1" ht="64.5" customHeight="1">
      <c r="A43" s="71" t="s">
        <v>203</v>
      </c>
      <c r="B43" s="72" t="s">
        <v>200</v>
      </c>
      <c r="C43" s="46">
        <v>42500</v>
      </c>
      <c r="D43" s="46">
        <v>42500</v>
      </c>
      <c r="E43" s="46">
        <v>75000</v>
      </c>
      <c r="F43" s="19">
        <f t="shared" si="0"/>
        <v>176.47058823529412</v>
      </c>
      <c r="G43" s="35">
        <v>423.7</v>
      </c>
    </row>
    <row r="44" spans="1:7" s="36" customFormat="1" ht="76.5" customHeight="1">
      <c r="A44" s="71" t="s">
        <v>204</v>
      </c>
      <c r="B44" s="72" t="s">
        <v>201</v>
      </c>
      <c r="C44" s="46"/>
      <c r="D44" s="46"/>
      <c r="E44" s="46">
        <v>25574.7</v>
      </c>
      <c r="F44" s="19" t="e">
        <f t="shared" si="0"/>
        <v>#DIV/0!</v>
      </c>
      <c r="G44" s="35">
        <v>98.4</v>
      </c>
    </row>
    <row r="45" spans="1:7" s="36" customFormat="1" ht="90.75" customHeight="1">
      <c r="A45" s="71" t="s">
        <v>212</v>
      </c>
      <c r="B45" s="73" t="s">
        <v>191</v>
      </c>
      <c r="C45" s="46"/>
      <c r="D45" s="46"/>
      <c r="E45" s="46">
        <v>24387.03</v>
      </c>
      <c r="F45" s="19" t="e">
        <f t="shared" si="0"/>
        <v>#DIV/0!</v>
      </c>
      <c r="G45" s="35">
        <v>11.4</v>
      </c>
    </row>
    <row r="46" spans="1:7" s="36" customFormat="1" ht="63.75" customHeight="1">
      <c r="A46" s="71" t="s">
        <v>205</v>
      </c>
      <c r="B46" s="74" t="s">
        <v>202</v>
      </c>
      <c r="C46" s="46"/>
      <c r="D46" s="46"/>
      <c r="E46" s="46">
        <v>649.64</v>
      </c>
      <c r="F46" s="19" t="e">
        <f t="shared" si="0"/>
        <v>#DIV/0!</v>
      </c>
      <c r="G46" s="35">
        <v>51.8</v>
      </c>
    </row>
    <row r="47" spans="1:7" s="36" customFormat="1" ht="15">
      <c r="A47" s="3" t="s">
        <v>52</v>
      </c>
      <c r="B47" s="6" t="s">
        <v>53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15">
      <c r="A48" s="3" t="s">
        <v>55</v>
      </c>
      <c r="B48" s="6" t="s">
        <v>56</v>
      </c>
      <c r="C48" s="46"/>
      <c r="D48" s="46"/>
      <c r="E48" s="46"/>
      <c r="F48" s="19" t="e">
        <f t="shared" si="0"/>
        <v>#DIV/0!</v>
      </c>
      <c r="G48" s="35">
        <v>0</v>
      </c>
    </row>
    <row r="49" spans="1:7" s="36" customFormat="1" ht="33" customHeight="1">
      <c r="A49" s="3" t="s">
        <v>54</v>
      </c>
      <c r="B49" s="6" t="s">
        <v>57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28.5" customHeight="1">
      <c r="A50" s="3" t="s">
        <v>60</v>
      </c>
      <c r="B50" s="6" t="s">
        <v>61</v>
      </c>
      <c r="C50" s="46"/>
      <c r="D50" s="46"/>
      <c r="E50" s="46"/>
      <c r="F50" s="19"/>
      <c r="G50" s="35"/>
    </row>
    <row r="51" spans="1:7" s="36" customFormat="1" ht="15">
      <c r="A51" s="13" t="s">
        <v>10</v>
      </c>
      <c r="B51" s="12" t="s">
        <v>22</v>
      </c>
      <c r="C51" s="48">
        <f>C52+C90+C94+C89</f>
        <v>328069730.98000002</v>
      </c>
      <c r="D51" s="48">
        <f>D52+D90+D94+D89</f>
        <v>328069730.98000002</v>
      </c>
      <c r="E51" s="48">
        <f>E52+E90+E94+E89</f>
        <v>325165317.34000003</v>
      </c>
      <c r="F51" s="19">
        <f t="shared" si="0"/>
        <v>99.114696247250848</v>
      </c>
      <c r="G51" s="35">
        <v>98.2</v>
      </c>
    </row>
    <row r="52" spans="1:7" s="36" customFormat="1" ht="41.25" customHeight="1">
      <c r="A52" s="13" t="s">
        <v>11</v>
      </c>
      <c r="B52" s="12" t="s">
        <v>23</v>
      </c>
      <c r="C52" s="48">
        <f>C53+C54+C64+C65+C66+C67+C68+C72+C73+C74+C69+C71+C75+C79+C70+C76+C77+C78+C83+C84+C85+C57+C80+C81+C82+C86+C87+C91+C92+C56+C60+C93+C58+C61+C59+C62+C63+C88+C55</f>
        <v>308843720.98000002</v>
      </c>
      <c r="D52" s="48">
        <f>D53+D54+D64+D65+D66+D67+D68+D72+D73+D74+D69+D71+D75+D79+D70+D76+D77+D78+D83+D84+D85+D57+D80+D81+D82+D86+D87+D91+D92+D56+D60+D93+D58+D61+D59+D62+D63+D88+D55</f>
        <v>308843720.98000002</v>
      </c>
      <c r="E52" s="48">
        <f>E53+E54+E64+E65+E66+E67+E68+E72+E73+E74+E69+E71+E75+E79+E70+E76+E77+E78+E83+E84+E85+E57+E80+E81+E82+E86+E87+E91+E92+E56+E60+E93+E58+E61+E59+E62+E63+E88+E55</f>
        <v>308233897.47000003</v>
      </c>
      <c r="F52" s="19">
        <f t="shared" si="0"/>
        <v>99.802546249583798</v>
      </c>
      <c r="G52" s="35">
        <v>94.3</v>
      </c>
    </row>
    <row r="53" spans="1:7" s="36" customFormat="1" ht="41.25" customHeight="1">
      <c r="A53" s="3" t="s">
        <v>192</v>
      </c>
      <c r="B53" s="6" t="s">
        <v>193</v>
      </c>
      <c r="C53" s="46">
        <v>35688500</v>
      </c>
      <c r="D53" s="46">
        <v>35688500</v>
      </c>
      <c r="E53" s="46">
        <v>35688500</v>
      </c>
      <c r="F53" s="19">
        <f t="shared" si="0"/>
        <v>100</v>
      </c>
      <c r="G53" s="35">
        <v>79.099999999999994</v>
      </c>
    </row>
    <row r="54" spans="1:7" s="36" customFormat="1" ht="42" customHeight="1">
      <c r="A54" s="3" t="s">
        <v>194</v>
      </c>
      <c r="B54" s="6" t="s">
        <v>91</v>
      </c>
      <c r="C54" s="46">
        <v>11981000</v>
      </c>
      <c r="D54" s="46">
        <v>11981000</v>
      </c>
      <c r="E54" s="46">
        <v>11981000</v>
      </c>
      <c r="F54" s="19">
        <f t="shared" si="0"/>
        <v>100</v>
      </c>
      <c r="G54" s="35">
        <v>461.1</v>
      </c>
    </row>
    <row r="55" spans="1:7" s="36" customFormat="1" ht="19.5" customHeight="1">
      <c r="A55" s="3" t="s">
        <v>242</v>
      </c>
      <c r="B55" s="6" t="s">
        <v>243</v>
      </c>
      <c r="C55" s="46">
        <v>4943960</v>
      </c>
      <c r="D55" s="46">
        <v>4943960</v>
      </c>
      <c r="E55" s="46">
        <v>4943960</v>
      </c>
      <c r="F55" s="19">
        <f t="shared" si="0"/>
        <v>100</v>
      </c>
      <c r="G55" s="35"/>
    </row>
    <row r="56" spans="1:7" s="36" customFormat="1" ht="53.25" customHeight="1">
      <c r="A56" s="3" t="s">
        <v>184</v>
      </c>
      <c r="B56" s="6" t="s">
        <v>185</v>
      </c>
      <c r="C56" s="46">
        <v>3137470</v>
      </c>
      <c r="D56" s="46">
        <v>3137470</v>
      </c>
      <c r="E56" s="46">
        <v>3137470</v>
      </c>
      <c r="F56" s="19">
        <f t="shared" si="0"/>
        <v>100</v>
      </c>
      <c r="G56" s="35">
        <v>280.89999999999998</v>
      </c>
    </row>
    <row r="57" spans="1:7" s="36" customFormat="1" ht="69" customHeight="1" thickBot="1">
      <c r="A57" s="3" t="s">
        <v>159</v>
      </c>
      <c r="B57" s="6" t="s">
        <v>155</v>
      </c>
      <c r="C57" s="46">
        <v>1187496.7</v>
      </c>
      <c r="D57" s="46">
        <v>1187496.7</v>
      </c>
      <c r="E57" s="46">
        <v>1187496.7</v>
      </c>
      <c r="F57" s="19">
        <f t="shared" si="0"/>
        <v>100</v>
      </c>
      <c r="G57" s="35">
        <v>89.3</v>
      </c>
    </row>
    <row r="58" spans="1:7" s="36" customFormat="1" ht="36" customHeight="1" thickBot="1">
      <c r="A58" s="75" t="s">
        <v>228</v>
      </c>
      <c r="B58" s="63" t="s">
        <v>227</v>
      </c>
      <c r="C58" s="76">
        <v>262710</v>
      </c>
      <c r="D58" s="76">
        <v>262710</v>
      </c>
      <c r="E58" s="46">
        <v>262710</v>
      </c>
      <c r="F58" s="19">
        <f t="shared" si="0"/>
        <v>100</v>
      </c>
      <c r="G58" s="35"/>
    </row>
    <row r="59" spans="1:7" s="36" customFormat="1" ht="51.75" customHeight="1">
      <c r="A59" s="3" t="s">
        <v>186</v>
      </c>
      <c r="B59" s="6" t="s">
        <v>187</v>
      </c>
      <c r="C59" s="46">
        <v>2166000</v>
      </c>
      <c r="D59" s="46">
        <v>2166000</v>
      </c>
      <c r="E59" s="46">
        <v>2166000</v>
      </c>
      <c r="F59" s="19">
        <f t="shared" si="0"/>
        <v>100</v>
      </c>
      <c r="G59" s="35">
        <v>80.5</v>
      </c>
    </row>
    <row r="60" spans="1:7" s="36" customFormat="1" ht="51.75" customHeight="1">
      <c r="A60" s="69" t="s">
        <v>230</v>
      </c>
      <c r="B60" s="70" t="s">
        <v>229</v>
      </c>
      <c r="C60" s="46"/>
      <c r="D60" s="46"/>
      <c r="E60" s="46"/>
      <c r="F60" s="19" t="e">
        <f t="shared" si="0"/>
        <v>#DIV/0!</v>
      </c>
      <c r="G60" s="35"/>
    </row>
    <row r="61" spans="1:7" s="36" customFormat="1" ht="39.75" customHeight="1">
      <c r="A61" s="67" t="s">
        <v>160</v>
      </c>
      <c r="B61" s="68" t="s">
        <v>158</v>
      </c>
      <c r="C61" s="46">
        <v>10216500</v>
      </c>
      <c r="D61" s="46">
        <v>10216500</v>
      </c>
      <c r="E61" s="46">
        <v>10014666.67</v>
      </c>
      <c r="F61" s="19">
        <f t="shared" ref="F61:F103" si="1">(E61*100)/C61</f>
        <v>98.024437625409874</v>
      </c>
      <c r="G61" s="35">
        <v>122.6</v>
      </c>
    </row>
    <row r="62" spans="1:7" s="36" customFormat="1" ht="53.25" customHeight="1">
      <c r="A62" s="3" t="s">
        <v>213</v>
      </c>
      <c r="B62" s="6" t="s">
        <v>214</v>
      </c>
      <c r="C62" s="46">
        <v>5398400</v>
      </c>
      <c r="D62" s="46">
        <v>5398400</v>
      </c>
      <c r="E62" s="46">
        <v>5398400</v>
      </c>
      <c r="F62" s="19">
        <f t="shared" si="1"/>
        <v>100</v>
      </c>
      <c r="G62" s="35">
        <v>251.9</v>
      </c>
    </row>
    <row r="63" spans="1:7" s="36" customFormat="1" ht="39.75" customHeight="1">
      <c r="A63" s="3" t="s">
        <v>188</v>
      </c>
      <c r="B63" s="66" t="s">
        <v>215</v>
      </c>
      <c r="C63" s="46">
        <v>1735150</v>
      </c>
      <c r="D63" s="46">
        <v>1735150</v>
      </c>
      <c r="E63" s="46">
        <v>1656235.94</v>
      </c>
      <c r="F63" s="19">
        <f t="shared" si="0"/>
        <v>95.452032389130622</v>
      </c>
      <c r="G63" s="35">
        <v>205.3</v>
      </c>
    </row>
    <row r="64" spans="1:7" s="36" customFormat="1" ht="57.75" customHeight="1">
      <c r="A64" s="3" t="s">
        <v>161</v>
      </c>
      <c r="B64" s="66" t="s">
        <v>128</v>
      </c>
      <c r="C64" s="46">
        <v>181739100</v>
      </c>
      <c r="D64" s="46">
        <v>181739100</v>
      </c>
      <c r="E64" s="46">
        <v>181739100</v>
      </c>
      <c r="F64" s="19">
        <f t="shared" si="1"/>
        <v>100</v>
      </c>
      <c r="G64" s="35">
        <v>104.5</v>
      </c>
    </row>
    <row r="65" spans="1:7" s="36" customFormat="1" ht="57" customHeight="1">
      <c r="A65" s="3" t="s">
        <v>162</v>
      </c>
      <c r="B65" s="65" t="s">
        <v>157</v>
      </c>
      <c r="C65" s="46">
        <v>886900</v>
      </c>
      <c r="D65" s="46">
        <v>886900</v>
      </c>
      <c r="E65" s="46">
        <v>831030.27</v>
      </c>
      <c r="F65" s="19">
        <f t="shared" si="0"/>
        <v>93.700560378847669</v>
      </c>
      <c r="G65" s="35">
        <v>82.2</v>
      </c>
    </row>
    <row r="66" spans="1:7" s="36" customFormat="1" ht="75" customHeight="1">
      <c r="A66" s="3" t="s">
        <v>163</v>
      </c>
      <c r="B66" s="6" t="s">
        <v>69</v>
      </c>
      <c r="C66" s="46">
        <v>310300</v>
      </c>
      <c r="D66" s="46">
        <v>310300</v>
      </c>
      <c r="E66" s="46">
        <v>310300</v>
      </c>
      <c r="F66" s="19">
        <f t="shared" si="1"/>
        <v>100</v>
      </c>
      <c r="G66" s="35">
        <v>123.8</v>
      </c>
    </row>
    <row r="67" spans="1:7" s="36" customFormat="1" ht="45" customHeight="1">
      <c r="A67" s="3" t="s">
        <v>164</v>
      </c>
      <c r="B67" s="6" t="s">
        <v>86</v>
      </c>
      <c r="C67" s="46">
        <v>898300</v>
      </c>
      <c r="D67" s="46">
        <v>898300</v>
      </c>
      <c r="E67" s="46">
        <v>898300</v>
      </c>
      <c r="F67" s="19">
        <f t="shared" si="1"/>
        <v>100</v>
      </c>
      <c r="G67" s="35">
        <v>100.6</v>
      </c>
    </row>
    <row r="68" spans="1:7" s="36" customFormat="1" ht="58.15" customHeight="1">
      <c r="A68" s="3" t="s">
        <v>165</v>
      </c>
      <c r="B68" s="6" t="s">
        <v>24</v>
      </c>
      <c r="C68" s="46">
        <v>310300</v>
      </c>
      <c r="D68" s="46">
        <v>310300</v>
      </c>
      <c r="E68" s="46">
        <v>310300</v>
      </c>
      <c r="F68" s="19">
        <f t="shared" si="1"/>
        <v>100</v>
      </c>
      <c r="G68" s="35">
        <v>105.4</v>
      </c>
    </row>
    <row r="69" spans="1:7" s="36" customFormat="1" ht="66.75" customHeight="1">
      <c r="A69" s="11" t="s">
        <v>231</v>
      </c>
      <c r="B69" s="6" t="s">
        <v>232</v>
      </c>
      <c r="C69" s="46">
        <v>272589.28000000003</v>
      </c>
      <c r="D69" s="46">
        <v>272589.28000000003</v>
      </c>
      <c r="E69" s="46">
        <v>272589.28000000003</v>
      </c>
      <c r="F69" s="19">
        <f t="shared" si="1"/>
        <v>100</v>
      </c>
      <c r="G69" s="35"/>
    </row>
    <row r="70" spans="1:7" s="36" customFormat="1" ht="51.75" customHeight="1">
      <c r="A70" s="3" t="s">
        <v>251</v>
      </c>
      <c r="B70" s="6" t="s">
        <v>252</v>
      </c>
      <c r="C70" s="46">
        <v>1057100</v>
      </c>
      <c r="D70" s="46">
        <v>1057100</v>
      </c>
      <c r="E70" s="46">
        <v>921128.75</v>
      </c>
      <c r="F70" s="19">
        <f t="shared" si="1"/>
        <v>87.137333270267717</v>
      </c>
      <c r="G70" s="35"/>
    </row>
    <row r="71" spans="1:7" s="36" customFormat="1" ht="36" customHeight="1">
      <c r="A71" s="11" t="s">
        <v>233</v>
      </c>
      <c r="B71" s="6" t="s">
        <v>234</v>
      </c>
      <c r="C71" s="46">
        <v>140900</v>
      </c>
      <c r="D71" s="46">
        <v>140900</v>
      </c>
      <c r="E71" s="46">
        <v>140871.5</v>
      </c>
      <c r="F71" s="19">
        <f t="shared" si="1"/>
        <v>99.97977288857345</v>
      </c>
      <c r="G71" s="35"/>
    </row>
    <row r="72" spans="1:7" s="36" customFormat="1" ht="85.15" customHeight="1">
      <c r="A72" s="17" t="s">
        <v>166</v>
      </c>
      <c r="B72" s="6" t="s">
        <v>81</v>
      </c>
      <c r="C72" s="46">
        <v>310300</v>
      </c>
      <c r="D72" s="46">
        <v>310300</v>
      </c>
      <c r="E72" s="46">
        <v>310300</v>
      </c>
      <c r="F72" s="19">
        <f t="shared" si="1"/>
        <v>100</v>
      </c>
      <c r="G72" s="35">
        <v>126.1</v>
      </c>
    </row>
    <row r="73" spans="1:7" s="36" customFormat="1" ht="87" customHeight="1">
      <c r="A73" s="17" t="s">
        <v>167</v>
      </c>
      <c r="B73" s="6" t="s">
        <v>82</v>
      </c>
      <c r="C73" s="46">
        <v>310300</v>
      </c>
      <c r="D73" s="46">
        <v>310300</v>
      </c>
      <c r="E73" s="46">
        <v>310300</v>
      </c>
      <c r="F73" s="19">
        <f t="shared" si="1"/>
        <v>100</v>
      </c>
      <c r="G73" s="35">
        <v>105.4</v>
      </c>
    </row>
    <row r="74" spans="1:7" s="36" customFormat="1" ht="93" customHeight="1">
      <c r="A74" s="3" t="s">
        <v>168</v>
      </c>
      <c r="B74" s="6" t="s">
        <v>95</v>
      </c>
      <c r="C74" s="46">
        <v>1077400</v>
      </c>
      <c r="D74" s="46">
        <v>1077400</v>
      </c>
      <c r="E74" s="46">
        <v>1077400</v>
      </c>
      <c r="F74" s="19">
        <f t="shared" si="1"/>
        <v>100</v>
      </c>
      <c r="G74" s="35">
        <v>173.6</v>
      </c>
    </row>
    <row r="75" spans="1:7" s="36" customFormat="1" ht="62.45" customHeight="1">
      <c r="A75" s="3" t="s">
        <v>169</v>
      </c>
      <c r="B75" s="6" t="s">
        <v>94</v>
      </c>
      <c r="C75" s="46">
        <v>310300</v>
      </c>
      <c r="D75" s="46">
        <v>310300</v>
      </c>
      <c r="E75" s="46">
        <v>310300</v>
      </c>
      <c r="F75" s="19">
        <f t="shared" si="1"/>
        <v>100</v>
      </c>
      <c r="G75" s="35">
        <v>105.4</v>
      </c>
    </row>
    <row r="76" spans="1:7" s="36" customFormat="1" ht="57" customHeight="1">
      <c r="A76" s="3" t="s">
        <v>170</v>
      </c>
      <c r="B76" s="6" t="s">
        <v>129</v>
      </c>
      <c r="C76" s="46">
        <v>26003400</v>
      </c>
      <c r="D76" s="46">
        <v>26003400</v>
      </c>
      <c r="E76" s="46">
        <v>26003400</v>
      </c>
      <c r="F76" s="19">
        <f t="shared" si="1"/>
        <v>100</v>
      </c>
      <c r="G76" s="35">
        <v>109.4</v>
      </c>
    </row>
    <row r="77" spans="1:7" s="36" customFormat="1" ht="69" customHeight="1">
      <c r="A77" s="3" t="s">
        <v>171</v>
      </c>
      <c r="B77" s="6" t="s">
        <v>90</v>
      </c>
      <c r="C77" s="46">
        <v>310300</v>
      </c>
      <c r="D77" s="46">
        <v>310300</v>
      </c>
      <c r="E77" s="46">
        <v>310300</v>
      </c>
      <c r="F77" s="19">
        <f t="shared" si="1"/>
        <v>100</v>
      </c>
      <c r="G77" s="35">
        <v>105.4</v>
      </c>
    </row>
    <row r="78" spans="1:7" s="36" customFormat="1" ht="58.5" customHeight="1">
      <c r="A78" s="3" t="s">
        <v>172</v>
      </c>
      <c r="B78" s="6" t="s">
        <v>83</v>
      </c>
      <c r="C78" s="46">
        <v>3900</v>
      </c>
      <c r="D78" s="46">
        <v>3900</v>
      </c>
      <c r="E78" s="46">
        <v>3900</v>
      </c>
      <c r="F78" s="19">
        <f t="shared" si="1"/>
        <v>100</v>
      </c>
      <c r="G78" s="35">
        <v>90.7</v>
      </c>
    </row>
    <row r="79" spans="1:7" s="36" customFormat="1" ht="90.6" customHeight="1">
      <c r="A79" s="3" t="s">
        <v>173</v>
      </c>
      <c r="B79" s="6" t="s">
        <v>80</v>
      </c>
      <c r="C79" s="46">
        <v>99400</v>
      </c>
      <c r="D79" s="46">
        <v>99400</v>
      </c>
      <c r="E79" s="46">
        <v>99400</v>
      </c>
      <c r="F79" s="19">
        <f t="shared" si="1"/>
        <v>100</v>
      </c>
      <c r="G79" s="35">
        <v>95</v>
      </c>
    </row>
    <row r="80" spans="1:7" s="36" customFormat="1" ht="73.900000000000006" customHeight="1">
      <c r="A80" s="3" t="s">
        <v>174</v>
      </c>
      <c r="B80" s="6" t="s">
        <v>119</v>
      </c>
      <c r="C80" s="46">
        <v>2539400</v>
      </c>
      <c r="D80" s="46">
        <v>2539400</v>
      </c>
      <c r="E80" s="46">
        <v>2402973.36</v>
      </c>
      <c r="F80" s="19">
        <f t="shared" si="1"/>
        <v>94.627603370875008</v>
      </c>
      <c r="G80" s="35">
        <v>87.2</v>
      </c>
    </row>
    <row r="81" spans="1:7" s="36" customFormat="1" ht="111.75" customHeight="1">
      <c r="A81" s="3" t="s">
        <v>175</v>
      </c>
      <c r="B81" s="6" t="s">
        <v>120</v>
      </c>
      <c r="C81" s="46">
        <v>616100</v>
      </c>
      <c r="D81" s="46">
        <v>616100</v>
      </c>
      <c r="E81" s="46">
        <v>616100</v>
      </c>
      <c r="F81" s="19">
        <f t="shared" si="1"/>
        <v>100</v>
      </c>
      <c r="G81" s="35">
        <v>92.8</v>
      </c>
    </row>
    <row r="82" spans="1:7" s="36" customFormat="1" ht="122.25" customHeight="1">
      <c r="A82" s="3" t="s">
        <v>176</v>
      </c>
      <c r="B82" s="6" t="s">
        <v>121</v>
      </c>
      <c r="C82" s="46">
        <v>107700</v>
      </c>
      <c r="D82" s="46">
        <v>107700</v>
      </c>
      <c r="E82" s="46">
        <v>107700</v>
      </c>
      <c r="F82" s="19">
        <f t="shared" si="1"/>
        <v>100</v>
      </c>
      <c r="G82" s="35">
        <v>102.7</v>
      </c>
    </row>
    <row r="83" spans="1:7" s="36" customFormat="1" ht="72" customHeight="1">
      <c r="A83" s="3" t="s">
        <v>177</v>
      </c>
      <c r="B83" s="6" t="s">
        <v>149</v>
      </c>
      <c r="C83" s="46">
        <v>1135400</v>
      </c>
      <c r="D83" s="46">
        <v>1135400</v>
      </c>
      <c r="E83" s="46">
        <v>1135400</v>
      </c>
      <c r="F83" s="19">
        <f t="shared" si="1"/>
        <v>100</v>
      </c>
      <c r="G83" s="35">
        <v>102.3</v>
      </c>
    </row>
    <row r="84" spans="1:7" s="36" customFormat="1" ht="67.5" customHeight="1">
      <c r="A84" s="3" t="s">
        <v>178</v>
      </c>
      <c r="B84" s="6" t="s">
        <v>148</v>
      </c>
      <c r="C84" s="46">
        <v>724108</v>
      </c>
      <c r="D84" s="46">
        <v>724108</v>
      </c>
      <c r="E84" s="46">
        <v>724108</v>
      </c>
      <c r="F84" s="19">
        <f t="shared" si="1"/>
        <v>100</v>
      </c>
      <c r="G84" s="35">
        <v>97.8</v>
      </c>
    </row>
    <row r="85" spans="1:7" s="36" customFormat="1" ht="70.5" customHeight="1">
      <c r="A85" s="3" t="s">
        <v>179</v>
      </c>
      <c r="B85" s="6" t="s">
        <v>189</v>
      </c>
      <c r="C85" s="46">
        <v>596200</v>
      </c>
      <c r="D85" s="46">
        <v>596200</v>
      </c>
      <c r="E85" s="46">
        <v>596200</v>
      </c>
      <c r="F85" s="19">
        <f t="shared" si="1"/>
        <v>100</v>
      </c>
      <c r="G85" s="35">
        <v>127.5</v>
      </c>
    </row>
    <row r="86" spans="1:7" s="36" customFormat="1" ht="27.75" customHeight="1">
      <c r="A86" s="3" t="s">
        <v>180</v>
      </c>
      <c r="B86" s="6" t="s">
        <v>152</v>
      </c>
      <c r="C86" s="46">
        <v>232477.24</v>
      </c>
      <c r="D86" s="46">
        <v>232477.24</v>
      </c>
      <c r="E86" s="46">
        <v>232477.24</v>
      </c>
      <c r="F86" s="19">
        <f t="shared" si="1"/>
        <v>100</v>
      </c>
      <c r="G86" s="35">
        <v>65.900000000000006</v>
      </c>
    </row>
    <row r="87" spans="1:7" s="36" customFormat="1" ht="54" customHeight="1">
      <c r="A87" s="3" t="s">
        <v>248</v>
      </c>
      <c r="B87" s="6" t="s">
        <v>249</v>
      </c>
      <c r="C87" s="46">
        <v>1200000</v>
      </c>
      <c r="D87" s="46">
        <v>1200000</v>
      </c>
      <c r="E87" s="46">
        <v>1200000</v>
      </c>
      <c r="F87" s="19">
        <f t="shared" si="1"/>
        <v>100</v>
      </c>
      <c r="G87" s="35"/>
    </row>
    <row r="88" spans="1:7" s="36" customFormat="1" ht="64.5" customHeight="1">
      <c r="A88" s="3" t="s">
        <v>246</v>
      </c>
      <c r="B88" s="6" t="s">
        <v>247</v>
      </c>
      <c r="C88" s="46">
        <v>1861000</v>
      </c>
      <c r="D88" s="46">
        <v>1861000</v>
      </c>
      <c r="E88" s="46">
        <v>1861000</v>
      </c>
      <c r="F88" s="19">
        <f t="shared" si="1"/>
        <v>100</v>
      </c>
      <c r="G88" s="35"/>
    </row>
    <row r="89" spans="1:7" s="36" customFormat="1" ht="52.5" customHeight="1">
      <c r="A89" s="3" t="s">
        <v>219</v>
      </c>
      <c r="B89" s="6" t="s">
        <v>220</v>
      </c>
      <c r="C89" s="46">
        <v>4788210</v>
      </c>
      <c r="D89" s="46">
        <v>4788210</v>
      </c>
      <c r="E89" s="46">
        <v>4788210</v>
      </c>
      <c r="F89" s="19">
        <f t="shared" si="1"/>
        <v>100</v>
      </c>
      <c r="G89" s="35"/>
    </row>
    <row r="90" spans="1:7" s="36" customFormat="1" ht="51.75" customHeight="1">
      <c r="A90" s="3" t="s">
        <v>221</v>
      </c>
      <c r="B90" s="64" t="s">
        <v>218</v>
      </c>
      <c r="C90" s="46">
        <v>14967800</v>
      </c>
      <c r="D90" s="46">
        <v>14967800</v>
      </c>
      <c r="E90" s="46">
        <v>12673209.869999999</v>
      </c>
      <c r="F90" s="19">
        <f t="shared" si="1"/>
        <v>84.669823688183968</v>
      </c>
      <c r="G90" s="35">
        <v>297.7</v>
      </c>
    </row>
    <row r="91" spans="1:7" s="36" customFormat="1" ht="79.5" customHeight="1">
      <c r="A91" s="3" t="s">
        <v>216</v>
      </c>
      <c r="B91" s="64" t="s">
        <v>217</v>
      </c>
      <c r="C91" s="46">
        <v>64100</v>
      </c>
      <c r="D91" s="46">
        <v>64100</v>
      </c>
      <c r="E91" s="46">
        <v>63320</v>
      </c>
      <c r="F91" s="19">
        <f t="shared" si="1"/>
        <v>98.783151326053044</v>
      </c>
      <c r="G91" s="35"/>
    </row>
    <row r="92" spans="1:7" s="36" customFormat="1" ht="51.75" customHeight="1">
      <c r="A92" s="3" t="s">
        <v>236</v>
      </c>
      <c r="B92" s="64" t="s">
        <v>235</v>
      </c>
      <c r="C92" s="46">
        <v>8500000</v>
      </c>
      <c r="D92" s="46">
        <v>8500000</v>
      </c>
      <c r="E92" s="46">
        <v>8500000</v>
      </c>
      <c r="F92" s="19">
        <f t="shared" si="1"/>
        <v>100</v>
      </c>
      <c r="G92" s="35"/>
    </row>
    <row r="93" spans="1:7" s="36" customFormat="1" ht="54">
      <c r="A93" s="3" t="s">
        <v>181</v>
      </c>
      <c r="B93" s="64" t="s">
        <v>147</v>
      </c>
      <c r="C93" s="46">
        <v>509259.76</v>
      </c>
      <c r="D93" s="46">
        <v>509259.76</v>
      </c>
      <c r="E93" s="46">
        <v>509259.76</v>
      </c>
      <c r="F93" s="19">
        <f t="shared" si="1"/>
        <v>100</v>
      </c>
      <c r="G93" s="57">
        <v>349.1</v>
      </c>
    </row>
    <row r="94" spans="1:7" s="36" customFormat="1" ht="57.75" customHeight="1">
      <c r="A94" s="3" t="s">
        <v>182</v>
      </c>
      <c r="B94" s="6" t="s">
        <v>112</v>
      </c>
      <c r="C94" s="46">
        <v>-530000</v>
      </c>
      <c r="D94" s="46">
        <v>-530000</v>
      </c>
      <c r="E94" s="46">
        <v>-530000</v>
      </c>
      <c r="F94" s="19">
        <f t="shared" si="1"/>
        <v>100</v>
      </c>
      <c r="G94" s="57" t="s">
        <v>250</v>
      </c>
    </row>
    <row r="95" spans="1:7" s="36" customFormat="1" ht="15">
      <c r="A95" s="26"/>
      <c r="B95" s="12" t="s">
        <v>25</v>
      </c>
      <c r="C95" s="48">
        <f>C6+C51</f>
        <v>472986632.65000004</v>
      </c>
      <c r="D95" s="48">
        <f>D6+D51</f>
        <v>472986632.65000004</v>
      </c>
      <c r="E95" s="48">
        <f>E6+E51</f>
        <v>476246394.47000003</v>
      </c>
      <c r="F95" s="19">
        <f t="shared" si="1"/>
        <v>100.68918688076585</v>
      </c>
      <c r="G95" s="35">
        <v>108.7</v>
      </c>
    </row>
    <row r="96" spans="1:7" s="23" customFormat="1" ht="15.75">
      <c r="A96" s="37"/>
      <c r="B96" s="38" t="s">
        <v>26</v>
      </c>
      <c r="C96" s="50"/>
      <c r="D96" s="50"/>
      <c r="E96" s="50"/>
      <c r="F96" s="19"/>
      <c r="G96" s="19"/>
    </row>
    <row r="97" spans="1:7" s="36" customFormat="1" ht="27" customHeight="1">
      <c r="A97" s="8" t="s">
        <v>28</v>
      </c>
      <c r="B97" s="6" t="s">
        <v>88</v>
      </c>
      <c r="C97" s="46">
        <v>39349241.210000001</v>
      </c>
      <c r="D97" s="46">
        <v>39349241.210000001</v>
      </c>
      <c r="E97" s="46">
        <v>38339553.460000001</v>
      </c>
      <c r="F97" s="19">
        <f t="shared" si="1"/>
        <v>97.434035018333716</v>
      </c>
      <c r="G97" s="35">
        <v>109.9</v>
      </c>
    </row>
    <row r="98" spans="1:7" s="36" customFormat="1" ht="31.5" customHeight="1">
      <c r="A98" s="27"/>
      <c r="B98" s="6" t="s">
        <v>58</v>
      </c>
      <c r="C98" s="46">
        <v>29462486.899999999</v>
      </c>
      <c r="D98" s="46">
        <v>29462486.899999999</v>
      </c>
      <c r="E98" s="46">
        <v>29123054.199999999</v>
      </c>
      <c r="F98" s="19">
        <f t="shared" si="1"/>
        <v>98.847915652361309</v>
      </c>
      <c r="G98" s="35">
        <v>108.8</v>
      </c>
    </row>
    <row r="99" spans="1:7" s="36" customFormat="1" ht="35.25" customHeight="1">
      <c r="A99" s="45" t="s">
        <v>114</v>
      </c>
      <c r="B99" s="6" t="s">
        <v>115</v>
      </c>
      <c r="C99" s="46">
        <v>3170049</v>
      </c>
      <c r="D99" s="46">
        <v>3170049</v>
      </c>
      <c r="E99" s="46">
        <v>2778985.09</v>
      </c>
      <c r="F99" s="19">
        <f t="shared" si="1"/>
        <v>87.663789739527687</v>
      </c>
      <c r="G99" s="35">
        <v>110.4</v>
      </c>
    </row>
    <row r="100" spans="1:7" s="36" customFormat="1" ht="27">
      <c r="A100" s="45"/>
      <c r="B100" s="6" t="s">
        <v>125</v>
      </c>
      <c r="C100" s="46">
        <v>2414123</v>
      </c>
      <c r="D100" s="46">
        <v>2414123</v>
      </c>
      <c r="E100" s="46">
        <v>2408718.5699999998</v>
      </c>
      <c r="F100" s="19">
        <f t="shared" si="1"/>
        <v>99.776132781966766</v>
      </c>
      <c r="G100" s="35">
        <v>111.4</v>
      </c>
    </row>
    <row r="101" spans="1:7" s="36" customFormat="1" ht="27" customHeight="1">
      <c r="A101" s="8" t="s">
        <v>29</v>
      </c>
      <c r="B101" s="6" t="s">
        <v>27</v>
      </c>
      <c r="C101" s="46">
        <v>47696622.530000001</v>
      </c>
      <c r="D101" s="46">
        <v>47696622.530000001</v>
      </c>
      <c r="E101" s="46">
        <v>39337277.710000001</v>
      </c>
      <c r="F101" s="19">
        <f t="shared" si="1"/>
        <v>82.473927132383054</v>
      </c>
      <c r="G101" s="35">
        <v>160.1</v>
      </c>
    </row>
    <row r="102" spans="1:7" s="36" customFormat="1" ht="33" customHeight="1">
      <c r="A102" s="8"/>
      <c r="B102" s="6" t="s">
        <v>59</v>
      </c>
      <c r="C102" s="46">
        <v>2483895</v>
      </c>
      <c r="D102" s="46">
        <v>2483895</v>
      </c>
      <c r="E102" s="46">
        <v>2482964</v>
      </c>
      <c r="F102" s="19">
        <f t="shared" si="1"/>
        <v>99.962518544463435</v>
      </c>
      <c r="G102" s="35">
        <v>103.1</v>
      </c>
    </row>
    <row r="103" spans="1:7" s="36" customFormat="1" ht="25.5" customHeight="1">
      <c r="A103" s="8" t="s">
        <v>141</v>
      </c>
      <c r="B103" s="6" t="s">
        <v>142</v>
      </c>
      <c r="C103" s="46">
        <v>64100</v>
      </c>
      <c r="D103" s="46">
        <v>64100</v>
      </c>
      <c r="E103" s="46">
        <v>63320</v>
      </c>
      <c r="F103" s="19">
        <f t="shared" si="1"/>
        <v>98.783151326053044</v>
      </c>
      <c r="G103" s="35">
        <v>0</v>
      </c>
    </row>
    <row r="104" spans="1:7" s="36" customFormat="1" ht="33" customHeight="1">
      <c r="A104" s="8" t="s">
        <v>122</v>
      </c>
      <c r="B104" s="6" t="s">
        <v>123</v>
      </c>
      <c r="C104" s="46">
        <v>44874994.530000001</v>
      </c>
      <c r="D104" s="46">
        <v>44874994.530000001</v>
      </c>
      <c r="E104" s="46">
        <v>36517405.380000003</v>
      </c>
      <c r="F104" s="19">
        <f t="shared" ref="F104:F132" si="2">(E104*100)/C104</f>
        <v>81.375843635116766</v>
      </c>
      <c r="G104" s="35">
        <v>168</v>
      </c>
    </row>
    <row r="105" spans="1:7" s="36" customFormat="1" ht="37.5" customHeight="1">
      <c r="A105" s="8" t="s">
        <v>70</v>
      </c>
      <c r="B105" s="6" t="s">
        <v>97</v>
      </c>
      <c r="C105" s="46">
        <v>2685528</v>
      </c>
      <c r="D105" s="46">
        <v>2685528</v>
      </c>
      <c r="E105" s="46">
        <v>2684552.33</v>
      </c>
      <c r="F105" s="19">
        <f t="shared" si="2"/>
        <v>99.963669341745828</v>
      </c>
      <c r="G105" s="35">
        <v>102.2</v>
      </c>
    </row>
    <row r="106" spans="1:7" s="36" customFormat="1" ht="44.25" customHeight="1">
      <c r="A106" s="8" t="s">
        <v>70</v>
      </c>
      <c r="B106" s="6" t="s">
        <v>116</v>
      </c>
      <c r="C106" s="46">
        <v>72000</v>
      </c>
      <c r="D106" s="46">
        <v>72000</v>
      </c>
      <c r="E106" s="46">
        <v>72000</v>
      </c>
      <c r="F106" s="19">
        <f t="shared" si="2"/>
        <v>100</v>
      </c>
      <c r="G106" s="35">
        <v>13.2</v>
      </c>
    </row>
    <row r="107" spans="1:7" s="36" customFormat="1" ht="44.25" customHeight="1">
      <c r="A107" s="8" t="s">
        <v>195</v>
      </c>
      <c r="B107" s="6" t="s">
        <v>197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44.25" customHeight="1">
      <c r="A108" s="8" t="s">
        <v>196</v>
      </c>
      <c r="B108" s="6" t="s">
        <v>198</v>
      </c>
      <c r="C108" s="46"/>
      <c r="D108" s="46"/>
      <c r="E108" s="46"/>
      <c r="F108" s="19" t="e">
        <f t="shared" si="2"/>
        <v>#DIV/0!</v>
      </c>
      <c r="G108" s="35"/>
    </row>
    <row r="109" spans="1:7" s="36" customFormat="1" ht="25.5" customHeight="1">
      <c r="A109" s="8" t="s">
        <v>30</v>
      </c>
      <c r="B109" s="6" t="s">
        <v>34</v>
      </c>
      <c r="C109" s="46">
        <v>326351139.94999999</v>
      </c>
      <c r="D109" s="46">
        <v>326351139.94999999</v>
      </c>
      <c r="E109" s="46">
        <v>323560062.63999999</v>
      </c>
      <c r="F109" s="19">
        <f t="shared" si="2"/>
        <v>99.144762506290732</v>
      </c>
      <c r="G109" s="35">
        <v>58.1</v>
      </c>
    </row>
    <row r="110" spans="1:7" s="36" customFormat="1" ht="40.5" customHeight="1">
      <c r="A110" s="27" t="s">
        <v>30</v>
      </c>
      <c r="B110" s="6" t="s">
        <v>126</v>
      </c>
      <c r="C110" s="51">
        <v>259438637.28</v>
      </c>
      <c r="D110" s="46">
        <v>259438637.28</v>
      </c>
      <c r="E110" s="46">
        <v>256989580.56</v>
      </c>
      <c r="F110" s="19">
        <f t="shared" si="2"/>
        <v>99.056016965831944</v>
      </c>
      <c r="G110" s="35">
        <v>104.6</v>
      </c>
    </row>
    <row r="111" spans="1:7" s="36" customFormat="1" ht="30" customHeight="1">
      <c r="A111" s="8" t="s">
        <v>31</v>
      </c>
      <c r="B111" s="6" t="s">
        <v>100</v>
      </c>
      <c r="C111" s="46">
        <v>56799122.340000004</v>
      </c>
      <c r="D111" s="46">
        <v>56799122.340000004</v>
      </c>
      <c r="E111" s="46">
        <v>56647747.340000004</v>
      </c>
      <c r="F111" s="19">
        <f t="shared" si="2"/>
        <v>99.733490600270414</v>
      </c>
      <c r="G111" s="35">
        <v>109.3</v>
      </c>
    </row>
    <row r="112" spans="1:7" s="36" customFormat="1" ht="25.5" customHeight="1">
      <c r="A112" s="27" t="s">
        <v>31</v>
      </c>
      <c r="B112" s="6" t="s">
        <v>126</v>
      </c>
      <c r="C112" s="46">
        <v>44263508.409999996</v>
      </c>
      <c r="D112" s="46">
        <v>44263508.409999996</v>
      </c>
      <c r="E112" s="46">
        <v>44112133.409999996</v>
      </c>
      <c r="F112" s="19">
        <f t="shared" si="2"/>
        <v>99.658014004227013</v>
      </c>
      <c r="G112" s="35">
        <v>112.2</v>
      </c>
    </row>
    <row r="113" spans="1:7" s="36" customFormat="1" ht="33.75" customHeight="1">
      <c r="A113" s="8" t="s">
        <v>32</v>
      </c>
      <c r="B113" s="6" t="s">
        <v>35</v>
      </c>
      <c r="C113" s="46">
        <v>41097412.340000004</v>
      </c>
      <c r="D113" s="46">
        <v>41097412.340000004</v>
      </c>
      <c r="E113" s="46">
        <v>40946037.340000004</v>
      </c>
      <c r="F113" s="19">
        <f t="shared" si="2"/>
        <v>99.631667807336214</v>
      </c>
      <c r="G113" s="57">
        <v>108.2</v>
      </c>
    </row>
    <row r="114" spans="1:7" s="36" customFormat="1" ht="31.5" customHeight="1">
      <c r="A114" s="28" t="s">
        <v>33</v>
      </c>
      <c r="B114" s="6" t="s">
        <v>111</v>
      </c>
      <c r="C114" s="46">
        <v>15701710</v>
      </c>
      <c r="D114" s="46">
        <v>15701710</v>
      </c>
      <c r="E114" s="46">
        <v>15701710</v>
      </c>
      <c r="F114" s="19">
        <f t="shared" si="2"/>
        <v>100</v>
      </c>
      <c r="G114" s="35">
        <v>112.1</v>
      </c>
    </row>
    <row r="115" spans="1:7" s="36" customFormat="1" ht="33" customHeight="1">
      <c r="A115" s="29">
        <v>1000</v>
      </c>
      <c r="B115" s="12" t="s">
        <v>36</v>
      </c>
      <c r="C115" s="48">
        <f>SUM(C116,C117,C118,C119,C120)</f>
        <v>2735780</v>
      </c>
      <c r="D115" s="48">
        <f>SUM(D116,D117,D118,D119,D120)</f>
        <v>2735780</v>
      </c>
      <c r="E115" s="48">
        <f>SUM(E116,E117,E118,E119,E120)</f>
        <v>2545560.87</v>
      </c>
      <c r="F115" s="19">
        <f t="shared" si="2"/>
        <v>93.04698733085263</v>
      </c>
      <c r="G115" s="35">
        <v>141</v>
      </c>
    </row>
    <row r="116" spans="1:7" s="36" customFormat="1" ht="25.5" customHeight="1">
      <c r="A116" s="30" t="s">
        <v>72</v>
      </c>
      <c r="B116" s="39" t="s">
        <v>73</v>
      </c>
      <c r="C116" s="52">
        <v>263170</v>
      </c>
      <c r="D116" s="52">
        <v>263170</v>
      </c>
      <c r="E116" s="52">
        <v>237520.6</v>
      </c>
      <c r="F116" s="19">
        <f t="shared" si="2"/>
        <v>90.25367633088878</v>
      </c>
      <c r="G116" s="55">
        <v>98.1</v>
      </c>
    </row>
    <row r="117" spans="1:7" s="36" customFormat="1" ht="33" customHeight="1">
      <c r="A117" s="8">
        <v>1003</v>
      </c>
      <c r="B117" s="6" t="s">
        <v>113</v>
      </c>
      <c r="C117" s="46">
        <v>886900</v>
      </c>
      <c r="D117" s="46">
        <v>886900</v>
      </c>
      <c r="E117" s="46">
        <v>831030.27</v>
      </c>
      <c r="F117" s="19">
        <f t="shared" si="2"/>
        <v>93.700560378847669</v>
      </c>
      <c r="G117" s="35">
        <v>96.3</v>
      </c>
    </row>
    <row r="118" spans="1:7" s="36" customFormat="1" ht="89.45" customHeight="1">
      <c r="A118" s="8" t="s">
        <v>143</v>
      </c>
      <c r="B118" s="6" t="s">
        <v>144</v>
      </c>
      <c r="C118" s="46">
        <v>200000</v>
      </c>
      <c r="D118" s="46">
        <v>200000</v>
      </c>
      <c r="E118" s="46">
        <v>106300</v>
      </c>
      <c r="F118" s="19">
        <f t="shared" si="2"/>
        <v>53.15</v>
      </c>
      <c r="G118" s="35">
        <v>93.7</v>
      </c>
    </row>
    <row r="119" spans="1:7" s="36" customFormat="1" ht="89.45" customHeight="1">
      <c r="A119" s="8" t="s">
        <v>143</v>
      </c>
      <c r="B119" s="6" t="s">
        <v>156</v>
      </c>
      <c r="C119" s="46">
        <v>45000</v>
      </c>
      <c r="D119" s="46">
        <v>45000</v>
      </c>
      <c r="E119" s="46">
        <v>30000</v>
      </c>
      <c r="F119" s="19">
        <f t="shared" si="2"/>
        <v>66.666666666666671</v>
      </c>
      <c r="G119" s="35">
        <v>250</v>
      </c>
    </row>
    <row r="120" spans="1:7" s="36" customFormat="1" ht="30.75" customHeight="1">
      <c r="A120" s="31" t="s">
        <v>65</v>
      </c>
      <c r="B120" s="40" t="s">
        <v>96</v>
      </c>
      <c r="C120" s="53">
        <v>1340710</v>
      </c>
      <c r="D120" s="54">
        <v>1340710</v>
      </c>
      <c r="E120" s="53">
        <v>1340710</v>
      </c>
      <c r="F120" s="19">
        <f t="shared" si="2"/>
        <v>100</v>
      </c>
      <c r="G120" s="35">
        <v>44.5</v>
      </c>
    </row>
    <row r="121" spans="1:7" s="36" customFormat="1" ht="34.5" customHeight="1">
      <c r="A121" s="31" t="s">
        <v>87</v>
      </c>
      <c r="B121" s="40" t="s">
        <v>98</v>
      </c>
      <c r="C121" s="53">
        <v>50000</v>
      </c>
      <c r="D121" s="54">
        <v>50000</v>
      </c>
      <c r="E121" s="53">
        <v>22825</v>
      </c>
      <c r="F121" s="19">
        <f t="shared" si="2"/>
        <v>45.65</v>
      </c>
      <c r="G121" s="35">
        <v>287.8</v>
      </c>
    </row>
    <row r="122" spans="1:7" s="36" customFormat="1" ht="25.5" customHeight="1">
      <c r="A122" s="31" t="s">
        <v>102</v>
      </c>
      <c r="B122" s="40" t="s">
        <v>103</v>
      </c>
      <c r="C122" s="53">
        <v>50000</v>
      </c>
      <c r="D122" s="54">
        <v>50000</v>
      </c>
      <c r="E122" s="53">
        <v>22825</v>
      </c>
      <c r="F122" s="19">
        <f t="shared" si="2"/>
        <v>45.65</v>
      </c>
      <c r="G122" s="35">
        <v>287.8</v>
      </c>
    </row>
    <row r="123" spans="1:7" s="36" customFormat="1" ht="25.5" customHeight="1">
      <c r="A123" s="31" t="s">
        <v>104</v>
      </c>
      <c r="B123" s="40" t="s">
        <v>105</v>
      </c>
      <c r="C123" s="53">
        <v>796200</v>
      </c>
      <c r="D123" s="54">
        <v>796200</v>
      </c>
      <c r="E123" s="53">
        <v>796200</v>
      </c>
      <c r="F123" s="19">
        <f t="shared" si="2"/>
        <v>100</v>
      </c>
      <c r="G123" s="35">
        <v>110</v>
      </c>
    </row>
    <row r="124" spans="1:7" s="36" customFormat="1" ht="27" customHeight="1">
      <c r="A124" s="31" t="s">
        <v>106</v>
      </c>
      <c r="B124" s="40" t="s">
        <v>71</v>
      </c>
      <c r="C124" s="53">
        <v>796200</v>
      </c>
      <c r="D124" s="54">
        <v>796200</v>
      </c>
      <c r="E124" s="53">
        <v>796200</v>
      </c>
      <c r="F124" s="19">
        <f t="shared" si="2"/>
        <v>100</v>
      </c>
      <c r="G124" s="35">
        <v>100</v>
      </c>
    </row>
    <row r="125" spans="1:7" s="36" customFormat="1" ht="30" customHeight="1">
      <c r="A125" s="31" t="s">
        <v>107</v>
      </c>
      <c r="B125" s="40" t="s">
        <v>108</v>
      </c>
      <c r="C125" s="53">
        <v>6003.51</v>
      </c>
      <c r="D125" s="54">
        <v>6003.51</v>
      </c>
      <c r="E125" s="53">
        <v>6003.51</v>
      </c>
      <c r="F125" s="19">
        <f t="shared" si="2"/>
        <v>100</v>
      </c>
      <c r="G125" s="35">
        <v>100</v>
      </c>
    </row>
    <row r="126" spans="1:7" s="36" customFormat="1" ht="27" customHeight="1">
      <c r="A126" s="31" t="s">
        <v>109</v>
      </c>
      <c r="B126" s="40" t="s">
        <v>110</v>
      </c>
      <c r="C126" s="53">
        <v>6003.51</v>
      </c>
      <c r="D126" s="54">
        <v>6003.51</v>
      </c>
      <c r="E126" s="53">
        <v>6003.51</v>
      </c>
      <c r="F126" s="19">
        <f t="shared" si="2"/>
        <v>100</v>
      </c>
      <c r="G126" s="35">
        <v>100</v>
      </c>
    </row>
    <row r="127" spans="1:7" s="36" customFormat="1" ht="24" customHeight="1">
      <c r="A127" s="8" t="s">
        <v>101</v>
      </c>
      <c r="B127" s="6" t="s">
        <v>99</v>
      </c>
      <c r="C127" s="46">
        <v>1662560</v>
      </c>
      <c r="D127" s="46">
        <v>1662560</v>
      </c>
      <c r="E127" s="46">
        <v>1593560</v>
      </c>
      <c r="F127" s="19">
        <f t="shared" si="2"/>
        <v>95.849773842748533</v>
      </c>
      <c r="G127" s="35">
        <v>99.6</v>
      </c>
    </row>
    <row r="128" spans="1:7" s="36" customFormat="1" ht="15">
      <c r="A128" s="27"/>
      <c r="B128" s="12" t="s">
        <v>37</v>
      </c>
      <c r="C128" s="48">
        <f>C97+C99+C101+C109+C111+C115+C121+C123+C125+C127+C107</f>
        <v>478616718.53999996</v>
      </c>
      <c r="D128" s="48">
        <f>D97+D99+D101+D109+D111+D115+D121+D123+D125+D127+D107</f>
        <v>478616718.53999996</v>
      </c>
      <c r="E128" s="48">
        <f>E97+E99+E101+E109+E111+E115+E121+E123+E125+E127+E107</f>
        <v>465627775.62</v>
      </c>
      <c r="F128" s="19">
        <f t="shared" si="2"/>
        <v>97.286149351484795</v>
      </c>
      <c r="G128" s="35">
        <v>72.5</v>
      </c>
    </row>
    <row r="129" spans="1:7" s="36" customFormat="1" ht="27.75" customHeight="1">
      <c r="A129" s="32"/>
      <c r="B129" s="12" t="s">
        <v>127</v>
      </c>
      <c r="C129" s="48">
        <f>C98+C100+C102+C110+C112</f>
        <v>338062650.59000003</v>
      </c>
      <c r="D129" s="48">
        <f>D98+D100+D102+D110+D112</f>
        <v>338062650.59000003</v>
      </c>
      <c r="E129" s="48">
        <f>E98+E100+E102+E110+E112</f>
        <v>335116450.74000001</v>
      </c>
      <c r="F129" s="19">
        <f t="shared" si="2"/>
        <v>99.128504777189022</v>
      </c>
      <c r="G129" s="35">
        <v>106</v>
      </c>
    </row>
    <row r="130" spans="1:7" s="36" customFormat="1" ht="20.25" customHeight="1">
      <c r="A130" s="27"/>
      <c r="B130" s="16" t="s">
        <v>49</v>
      </c>
      <c r="C130" s="48">
        <f>C135+C134+C136</f>
        <v>5630185.8900000453</v>
      </c>
      <c r="D130" s="48">
        <f>D135+D134+D136</f>
        <v>5630185.8900000453</v>
      </c>
      <c r="E130" s="48">
        <f>E135+E134+E136</f>
        <v>-10618618.850000024</v>
      </c>
      <c r="F130" s="19">
        <f t="shared" si="2"/>
        <v>-188.60156764735061</v>
      </c>
      <c r="G130" s="35"/>
    </row>
    <row r="131" spans="1:7" s="36" customFormat="1" ht="15">
      <c r="A131" s="8"/>
      <c r="B131" s="12" t="s">
        <v>38</v>
      </c>
      <c r="C131" s="48">
        <f>C135+C134+C136</f>
        <v>5630185.8900000453</v>
      </c>
      <c r="D131" s="48">
        <f>D135+D134+D136</f>
        <v>5630185.8900000453</v>
      </c>
      <c r="E131" s="48">
        <f>E135+E134+E136</f>
        <v>-10618618.850000024</v>
      </c>
      <c r="F131" s="19">
        <f t="shared" si="2"/>
        <v>-188.60156764735061</v>
      </c>
      <c r="G131" s="35"/>
    </row>
    <row r="132" spans="1:7" s="36" customFormat="1" ht="1.5" hidden="1" customHeight="1">
      <c r="A132" s="8" t="s">
        <v>66</v>
      </c>
      <c r="B132" s="6" t="s">
        <v>67</v>
      </c>
      <c r="C132" s="46"/>
      <c r="D132" s="46"/>
      <c r="E132" s="46"/>
      <c r="F132" s="19" t="e">
        <f t="shared" si="2"/>
        <v>#DIV/0!</v>
      </c>
      <c r="G132" s="35"/>
    </row>
    <row r="133" spans="1:7" s="36" customFormat="1" ht="1.5" hidden="1" customHeight="1">
      <c r="A133" s="8"/>
      <c r="B133" s="6"/>
      <c r="C133" s="46"/>
      <c r="D133" s="46"/>
      <c r="E133" s="46"/>
      <c r="F133" s="19"/>
      <c r="G133" s="35"/>
    </row>
    <row r="134" spans="1:7" s="36" customFormat="1" ht="28.5" customHeight="1">
      <c r="A134" s="8" t="s">
        <v>74</v>
      </c>
      <c r="B134" s="6" t="s">
        <v>76</v>
      </c>
      <c r="C134" s="46">
        <v>-473516532.64999998</v>
      </c>
      <c r="D134" s="46">
        <v>-473516532.64999998</v>
      </c>
      <c r="E134" s="46">
        <v>-477216350.72000003</v>
      </c>
      <c r="F134" s="19"/>
      <c r="G134" s="35"/>
    </row>
    <row r="135" spans="1:7" s="36" customFormat="1" ht="34.5" customHeight="1">
      <c r="A135" s="8" t="s">
        <v>75</v>
      </c>
      <c r="B135" s="6" t="s">
        <v>77</v>
      </c>
      <c r="C135" s="46">
        <v>484090678.54000002</v>
      </c>
      <c r="D135" s="46">
        <v>484090678.54000002</v>
      </c>
      <c r="E135" s="46">
        <v>471541691.87</v>
      </c>
      <c r="F135" s="19"/>
      <c r="G135" s="35"/>
    </row>
    <row r="136" spans="1:7" s="36" customFormat="1" ht="51" customHeight="1">
      <c r="A136" s="28" t="s">
        <v>240</v>
      </c>
      <c r="B136" s="6" t="s">
        <v>241</v>
      </c>
      <c r="C136" s="46">
        <v>-4943960</v>
      </c>
      <c r="D136" s="46">
        <v>-4943960</v>
      </c>
      <c r="E136" s="46">
        <v>-4943960</v>
      </c>
      <c r="F136" s="79"/>
      <c r="G136" s="80"/>
    </row>
    <row r="137" spans="1:7" s="21" customFormat="1" ht="25.5" customHeight="1">
      <c r="A137" s="9"/>
      <c r="B137" s="22"/>
      <c r="C137" s="22"/>
      <c r="E137" s="43"/>
    </row>
    <row r="138" spans="1:7" s="21" customFormat="1" ht="15.75" hidden="1" customHeight="1">
      <c r="A138" s="9"/>
      <c r="B138" s="22"/>
      <c r="C138" s="22"/>
      <c r="E138" s="43"/>
    </row>
    <row r="139" spans="1:7" ht="13.5" customHeight="1">
      <c r="A139" s="84" t="s">
        <v>239</v>
      </c>
      <c r="B139" s="85"/>
      <c r="C139" s="85"/>
      <c r="D139" s="86"/>
      <c r="E139" s="86"/>
      <c r="F139" s="86"/>
      <c r="G139" s="86"/>
    </row>
  </sheetData>
  <mergeCells count="4">
    <mergeCell ref="B3:E3"/>
    <mergeCell ref="B4:E4"/>
    <mergeCell ref="A139:G139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2021-10-08T06:23:49Z</cp:lastPrinted>
  <dcterms:created xsi:type="dcterms:W3CDTF">2006-08-11T13:13:49Z</dcterms:created>
  <dcterms:modified xsi:type="dcterms:W3CDTF">2022-01-25T06:45:52Z</dcterms:modified>
</cp:coreProperties>
</file>