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40" activeTab="0"/>
  </bookViews>
  <sheets>
    <sheet name="Лист1" sheetId="1" r:id="rId1"/>
  </sheets>
  <definedNames>
    <definedName name="_xlnm.Print_Area" localSheetId="0">'Лист1'!$A$1:$G$55</definedName>
  </definedNames>
  <calcPr fullCalcOnLoad="1" refMode="R1C1"/>
</workbook>
</file>

<file path=xl/sharedStrings.xml><?xml version="1.0" encoding="utf-8"?>
<sst xmlns="http://schemas.openxmlformats.org/spreadsheetml/2006/main" count="97" uniqueCount="97">
  <si>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</si>
  <si>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</si>
  <si>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</si>
  <si>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</si>
  <si>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</si>
  <si>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</si>
  <si>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</si>
  <si>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</si>
  <si>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</si>
  <si>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</si>
  <si>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</si>
  <si>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</si>
  <si>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</si>
  <si>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</si>
  <si>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</si>
  <si>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</si>
  <si>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</si>
  <si>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</si>
  <si>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</si>
  <si>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</si>
  <si>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 Начальник финансового управления                        О.А.Щербакова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</si>
  <si>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</si>
  <si>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</si>
  <si>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</si>
  <si>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</si>
  <si>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1 01 02040 01 0000 110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</si>
  <si>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</si>
  <si>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</si>
  <si>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</si>
  <si>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</si>
  <si>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</si>
  <si>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</si>
  <si>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</si>
  <si>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</si>
  <si>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</si>
  <si>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</si>
  <si>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</si>
  <si>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</si>
  <si>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</si>
  <si>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</si>
  <si>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</si>
  <si>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1 14 02053 10 0000 410</t>
  </si>
  <si>
    <t>доходы от реализации иного имущества находящегося в собственности поселений, в части реализации основных средств</t>
  </si>
  <si>
    <t>1 16 51040 02 0000 140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</si>
  <si>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</si>
  <si>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</si>
  <si>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</si>
  <si>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</si>
  <si>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</si>
  <si>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</si>
  <si>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</si>
  <si>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</si>
  <si>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</si>
  <si>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</si>
  <si>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</si>
  <si>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</si>
  <si>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</si>
  <si>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</si>
  <si>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</si>
  <si>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</si>
  <si>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</si>
  <si>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</si>
  <si>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</si>
  <si>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</si>
  <si>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1 16 33050 13 0000 140</t>
  </si>
  <si>
    <t>Субвенции бюджетам городских поселений на осуществление органами местного самоуправления поселений полномочий по первичному воинскому учету на территориях,где отсутствуют военные комиссариаты</t>
  </si>
  <si>
    <t>Дотации бюджетам городских поселений на выравнивание бюджетной обеспеченности за счет субвенций из областного бюджета</t>
  </si>
  <si>
    <t>Денежные взыскания (штрафы) за нарушение законодательства РФ о размещении заказов на поставку товаров выполнение работ оказание услуг для нужд городских поселений</t>
  </si>
  <si>
    <t>Дотации бюджетам поселений на выравнивание  бюджетной обеспеченности из районного фонда финансовой поддержки поселений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</si>
  <si>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</si>
  <si>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</si>
  <si>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</si>
  <si>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</si>
  <si>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</si>
  <si>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</si>
  <si>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>2 02 15001 13 0001 151</t>
  </si>
  <si>
    <t>2 02 35118 13 0000 151</t>
  </si>
  <si>
    <t>2 02 15001 13 0002 151</t>
  </si>
  <si>
    <t>0111</t>
  </si>
  <si>
    <t>Резервный фонд</t>
  </si>
  <si>
    <t>0502</t>
  </si>
  <si>
    <t>Коммунальное хозяйство</t>
  </si>
  <si>
    <t xml:space="preserve">                                                                                                   </t>
  </si>
  <si>
    <t>2 04 05099 13 0073 180</t>
  </si>
  <si>
    <t>прочие безвозмездные поступления от негосударственных организаций в бюджеты городских поселений</t>
  </si>
  <si>
    <t>2 02 29999 13 0073 151</t>
  </si>
  <si>
    <t>сусидии бюджетам городских поселений на реализацию проектов развития муниципальных образований  области основанных на местныхинициативах</t>
  </si>
  <si>
    <t>2 07 05030 13 0073 180</t>
  </si>
  <si>
    <t>прочие безвозмездные поступления в бюджеты городских поселений</t>
  </si>
  <si>
    <t>ПРИЛОЖЕНИЕ №1</t>
  </si>
  <si>
    <t>Уточненный план БА за 2018 год</t>
  </si>
  <si>
    <t>Уточненный план ЛБО на   2018г.</t>
  </si>
  <si>
    <t>0107</t>
  </si>
  <si>
    <t>Обеспечение проведения выборов и референдумов</t>
  </si>
  <si>
    <t>на 01.10.2018 г.</t>
  </si>
  <si>
    <t>Исполнено на 01.10.18г.</t>
  </si>
  <si>
    <t>% исполнения  на 01.10.18г.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</si>
</sst>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</numFmts>
  <fonts count="52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sz val="11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0" fontId="7" fillId="3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5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0" fillId="35" borderId="11" xfId="0" applyNumberFormat="1" applyFont="1" applyFill="1" applyBorder="1" applyAlignment="1">
      <alignment horizontal="center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0" fillId="35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 applyProtection="1">
      <alignment horizontal="right" vertical="center" wrapText="1"/>
      <protection/>
    </xf>
    <xf numFmtId="4" fontId="14" fillId="37" borderId="10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4" fillId="33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48425"/>
          <a:ext cx="1183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28">
      <selection activeCell="F49" sqref="F49"/>
    </sheetView>
  </sheetViews>
  <sheetFormatPr defaultColWidth="9.00390625" defaultRowHeight="12.75"/>
  <cols>
    <col min="1" max="1" width="28.125" style="20" customWidth="1"/>
    <col min="2" max="2" width="49.625" style="0" customWidth="1"/>
    <col min="3" max="3" width="18.00390625" style="0" customWidth="1"/>
    <col min="4" max="4" width="14.25390625" style="0" customWidth="1"/>
    <col min="5" max="5" width="18.375" style="0" customWidth="1"/>
    <col min="6" max="6" width="13.875" style="0" customWidth="1"/>
    <col min="7" max="7" width="13.00390625" style="0" customWidth="1"/>
  </cols>
  <sheetData>
    <row r="1" spans="1:7" s="15" customFormat="1" ht="11.25" customHeight="1">
      <c r="A1" s="16"/>
      <c r="B1" s="49" t="s">
        <v>22</v>
      </c>
      <c r="C1" s="49"/>
      <c r="D1" s="49"/>
      <c r="E1" s="49"/>
      <c r="F1" s="52" t="s">
        <v>89</v>
      </c>
      <c r="G1" s="52"/>
    </row>
    <row r="2" spans="1:5" s="15" customFormat="1" ht="11.25" customHeight="1">
      <c r="A2" s="16"/>
      <c r="B2" s="50" t="s">
        <v>94</v>
      </c>
      <c r="C2" s="51"/>
      <c r="D2" s="51"/>
      <c r="E2" s="51"/>
    </row>
    <row r="3" spans="1:7" s="15" customFormat="1" ht="57" customHeight="1">
      <c r="A3" s="17" t="s">
        <v>8</v>
      </c>
      <c r="B3" s="1" t="s">
        <v>9</v>
      </c>
      <c r="C3" s="2" t="s">
        <v>90</v>
      </c>
      <c r="D3" s="1" t="s">
        <v>91</v>
      </c>
      <c r="E3" s="1" t="s">
        <v>95</v>
      </c>
      <c r="F3" s="2" t="s">
        <v>10</v>
      </c>
      <c r="G3" s="2" t="s">
        <v>96</v>
      </c>
    </row>
    <row r="4" spans="1:7" s="15" customFormat="1" ht="18.75" customHeight="1">
      <c r="A4" s="25" t="s">
        <v>11</v>
      </c>
      <c r="B4" s="26" t="s">
        <v>13</v>
      </c>
      <c r="C4" s="37">
        <f>C11+C12+C13+C15+C16+C9+C20+C21+C18+C23+C5+C17+C10+C19+C22+C14</f>
        <v>23298800</v>
      </c>
      <c r="D4" s="37">
        <f>D11+D12+D13+D15+D16+D9+D20+D21+D18+D23+D5+D17+D10+D19+D22+D14</f>
        <v>20540920</v>
      </c>
      <c r="E4" s="37">
        <f>E11+E12+E13+E15+E16+E9+E20+E21+E18+E23+E5+E17+E10+E19+E22+E14</f>
        <v>15001492.690000001</v>
      </c>
      <c r="F4" s="11">
        <f>(E4*100)/C4</f>
        <v>64.38740488780539</v>
      </c>
      <c r="G4" s="9">
        <f>(E4*100)/D4</f>
        <v>73.03223365847295</v>
      </c>
    </row>
    <row r="5" spans="1:7" s="21" customFormat="1" ht="15">
      <c r="A5" s="8" t="s">
        <v>12</v>
      </c>
      <c r="B5" s="44" t="s">
        <v>14</v>
      </c>
      <c r="C5" s="38">
        <f>C6+C7+C9</f>
        <v>5200000</v>
      </c>
      <c r="D5" s="38">
        <f>D6+D7+D9</f>
        <v>4895915</v>
      </c>
      <c r="E5" s="38">
        <f>E6+E7+E9+E8</f>
        <v>3780674.96</v>
      </c>
      <c r="F5" s="11">
        <f aca="true" t="shared" si="0" ref="F5:F45">(E5*100)/C5</f>
        <v>72.70528769230769</v>
      </c>
      <c r="G5" s="9">
        <f>(E5*100)/D5</f>
        <v>77.22100894316996</v>
      </c>
    </row>
    <row r="6" spans="1:7" s="21" customFormat="1" ht="94.5">
      <c r="A6" s="3" t="s">
        <v>27</v>
      </c>
      <c r="B6" s="12" t="s">
        <v>36</v>
      </c>
      <c r="C6" s="39">
        <v>5200000</v>
      </c>
      <c r="D6" s="39">
        <v>4895915</v>
      </c>
      <c r="E6" s="39">
        <v>3713956.46</v>
      </c>
      <c r="F6" s="11">
        <f t="shared" si="0"/>
        <v>71.42223961538461</v>
      </c>
      <c r="G6" s="9">
        <f aca="true" t="shared" si="1" ref="G6:G45">(E6*100)/D6</f>
        <v>75.85827082373775</v>
      </c>
    </row>
    <row r="7" spans="1:7" s="21" customFormat="1" ht="72">
      <c r="A7" s="3" t="s">
        <v>38</v>
      </c>
      <c r="B7" s="24" t="s">
        <v>37</v>
      </c>
      <c r="C7" s="39"/>
      <c r="D7" s="39"/>
      <c r="E7" s="39">
        <v>56236.4</v>
      </c>
      <c r="F7" s="11" t="e">
        <f t="shared" si="0"/>
        <v>#DIV/0!</v>
      </c>
      <c r="G7" s="9" t="e">
        <f t="shared" si="1"/>
        <v>#DIV/0!</v>
      </c>
    </row>
    <row r="8" spans="1:7" s="21" customFormat="1" ht="36">
      <c r="A8" s="3" t="s">
        <v>30</v>
      </c>
      <c r="B8" s="24" t="s">
        <v>31</v>
      </c>
      <c r="C8" s="39"/>
      <c r="D8" s="39"/>
      <c r="E8" s="39">
        <v>10482.1</v>
      </c>
      <c r="F8" s="11" t="e">
        <f t="shared" si="0"/>
        <v>#DIV/0!</v>
      </c>
      <c r="G8" s="9" t="e">
        <f t="shared" si="1"/>
        <v>#DIV/0!</v>
      </c>
    </row>
    <row r="9" spans="1:7" s="21" customFormat="1" ht="72">
      <c r="A9" s="43" t="s">
        <v>25</v>
      </c>
      <c r="B9" s="24" t="s">
        <v>26</v>
      </c>
      <c r="C9" s="39"/>
      <c r="D9" s="39"/>
      <c r="E9" s="39"/>
      <c r="F9" s="11" t="e">
        <f>(E9*100)/C9</f>
        <v>#DIV/0!</v>
      </c>
      <c r="G9" s="9" t="e">
        <f t="shared" si="1"/>
        <v>#DIV/0!</v>
      </c>
    </row>
    <row r="10" spans="1:7" s="21" customFormat="1" ht="36">
      <c r="A10" s="43" t="s">
        <v>39</v>
      </c>
      <c r="B10" s="24" t="s">
        <v>40</v>
      </c>
      <c r="C10" s="39">
        <v>5364900</v>
      </c>
      <c r="D10" s="39">
        <v>4023675</v>
      </c>
      <c r="E10" s="39">
        <v>4177601.07</v>
      </c>
      <c r="F10" s="11">
        <f>(E10*100)/C10</f>
        <v>77.86913213666611</v>
      </c>
      <c r="G10" s="9">
        <f t="shared" si="1"/>
        <v>103.82550951555481</v>
      </c>
    </row>
    <row r="11" spans="1:7" s="21" customFormat="1" ht="15">
      <c r="A11" s="3" t="s">
        <v>0</v>
      </c>
      <c r="B11" s="5" t="s">
        <v>2</v>
      </c>
      <c r="C11" s="40">
        <v>5301500</v>
      </c>
      <c r="D11" s="40">
        <v>5301500</v>
      </c>
      <c r="E11" s="40">
        <v>5095726.86</v>
      </c>
      <c r="F11" s="11">
        <f t="shared" si="0"/>
        <v>96.11858643780063</v>
      </c>
      <c r="G11" s="9">
        <f t="shared" si="1"/>
        <v>96.11858643780063</v>
      </c>
    </row>
    <row r="12" spans="1:7" s="21" customFormat="1" ht="54">
      <c r="A12" s="3" t="s">
        <v>53</v>
      </c>
      <c r="B12" s="4" t="s">
        <v>54</v>
      </c>
      <c r="C12" s="40">
        <v>869000</v>
      </c>
      <c r="D12" s="40">
        <v>651750</v>
      </c>
      <c r="E12" s="40">
        <v>179346.18</v>
      </c>
      <c r="F12" s="11">
        <f t="shared" si="0"/>
        <v>20.638225546605295</v>
      </c>
      <c r="G12" s="9">
        <f t="shared" si="1"/>
        <v>27.51763406214039</v>
      </c>
    </row>
    <row r="13" spans="1:7" s="21" customFormat="1" ht="15">
      <c r="A13" s="3" t="s">
        <v>55</v>
      </c>
      <c r="B13" s="4" t="s">
        <v>56</v>
      </c>
      <c r="C13" s="40">
        <v>6268700</v>
      </c>
      <c r="D13" s="40">
        <v>5375880</v>
      </c>
      <c r="E13" s="40">
        <v>1447882.7</v>
      </c>
      <c r="F13" s="11">
        <f t="shared" si="0"/>
        <v>23.097016925359323</v>
      </c>
      <c r="G13" s="9">
        <f t="shared" si="1"/>
        <v>26.932943071645944</v>
      </c>
    </row>
    <row r="14" spans="1:7" s="21" customFormat="1" ht="57" customHeight="1">
      <c r="A14" s="3" t="s">
        <v>73</v>
      </c>
      <c r="B14" s="4" t="s">
        <v>74</v>
      </c>
      <c r="C14" s="40"/>
      <c r="D14" s="40"/>
      <c r="E14" s="40"/>
      <c r="F14" s="11"/>
      <c r="G14" s="9"/>
    </row>
    <row r="15" spans="1:7" s="21" customFormat="1" ht="81">
      <c r="A15" s="3" t="s">
        <v>57</v>
      </c>
      <c r="B15" s="4" t="s">
        <v>23</v>
      </c>
      <c r="C15" s="40">
        <v>250000</v>
      </c>
      <c r="D15" s="40">
        <v>247500</v>
      </c>
      <c r="E15" s="40">
        <v>230159.89</v>
      </c>
      <c r="F15" s="11">
        <f t="shared" si="0"/>
        <v>92.063956</v>
      </c>
      <c r="G15" s="9">
        <f t="shared" si="1"/>
        <v>92.99389494949494</v>
      </c>
    </row>
    <row r="16" spans="1:7" s="21" customFormat="1" ht="15">
      <c r="A16" s="3" t="s">
        <v>58</v>
      </c>
      <c r="B16" s="4" t="s">
        <v>24</v>
      </c>
      <c r="C16" s="40">
        <v>40000</v>
      </c>
      <c r="D16" s="40">
        <v>40000</v>
      </c>
      <c r="E16" s="40">
        <v>19336</v>
      </c>
      <c r="F16" s="11">
        <f t="shared" si="0"/>
        <v>48.34</v>
      </c>
      <c r="G16" s="9">
        <f t="shared" si="1"/>
        <v>48.34</v>
      </c>
    </row>
    <row r="17" spans="1:7" s="21" customFormat="1" ht="27">
      <c r="A17" s="3" t="s">
        <v>71</v>
      </c>
      <c r="B17" s="4" t="s">
        <v>72</v>
      </c>
      <c r="C17" s="40"/>
      <c r="D17" s="40"/>
      <c r="E17" s="40"/>
      <c r="F17" s="11" t="e">
        <f t="shared" si="0"/>
        <v>#DIV/0!</v>
      </c>
      <c r="G17" s="9" t="e">
        <f t="shared" si="1"/>
        <v>#DIV/0!</v>
      </c>
    </row>
    <row r="18" spans="1:7" s="21" customFormat="1" ht="81">
      <c r="A18" s="3" t="s">
        <v>59</v>
      </c>
      <c r="B18" s="4" t="s">
        <v>60</v>
      </c>
      <c r="C18" s="40">
        <v>1000</v>
      </c>
      <c r="D18" s="40">
        <v>1000</v>
      </c>
      <c r="E18" s="40">
        <v>2283.2</v>
      </c>
      <c r="F18" s="11">
        <f t="shared" si="0"/>
        <v>228.31999999999996</v>
      </c>
      <c r="G18" s="9">
        <f t="shared" si="1"/>
        <v>228.31999999999996</v>
      </c>
    </row>
    <row r="19" spans="1:7" s="21" customFormat="1" ht="40.5">
      <c r="A19" s="3" t="s">
        <v>41</v>
      </c>
      <c r="B19" s="4" t="s">
        <v>42</v>
      </c>
      <c r="C19" s="40"/>
      <c r="D19" s="40"/>
      <c r="E19" s="40"/>
      <c r="F19" s="11" t="e">
        <f t="shared" si="0"/>
        <v>#DIV/0!</v>
      </c>
      <c r="G19" s="9" t="e">
        <f t="shared" si="1"/>
        <v>#DIV/0!</v>
      </c>
    </row>
    <row r="20" spans="1:7" s="21" customFormat="1" ht="67.5">
      <c r="A20" s="3" t="s">
        <v>62</v>
      </c>
      <c r="B20" s="4" t="s">
        <v>61</v>
      </c>
      <c r="C20" s="40"/>
      <c r="D20" s="40"/>
      <c r="E20" s="40">
        <v>63481.83</v>
      </c>
      <c r="F20" s="11" t="e">
        <f t="shared" si="0"/>
        <v>#DIV/0!</v>
      </c>
      <c r="G20" s="9" t="e">
        <f t="shared" si="1"/>
        <v>#DIV/0!</v>
      </c>
    </row>
    <row r="21" spans="1:7" s="21" customFormat="1" ht="15">
      <c r="A21" s="3" t="s">
        <v>63</v>
      </c>
      <c r="B21" s="4" t="s">
        <v>29</v>
      </c>
      <c r="C21" s="40"/>
      <c r="D21" s="40"/>
      <c r="E21" s="40"/>
      <c r="F21" s="11" t="e">
        <f t="shared" si="0"/>
        <v>#DIV/0!</v>
      </c>
      <c r="G21" s="9" t="e">
        <f t="shared" si="1"/>
        <v>#DIV/0!</v>
      </c>
    </row>
    <row r="22" spans="1:7" s="21" customFormat="1" ht="54">
      <c r="A22" s="3" t="s">
        <v>43</v>
      </c>
      <c r="B22" s="4" t="s">
        <v>44</v>
      </c>
      <c r="C22" s="40"/>
      <c r="D22" s="40"/>
      <c r="E22" s="40">
        <v>5000</v>
      </c>
      <c r="F22" s="11" t="e">
        <f t="shared" si="0"/>
        <v>#DIV/0!</v>
      </c>
      <c r="G22" s="9" t="e">
        <f t="shared" si="1"/>
        <v>#DIV/0!</v>
      </c>
    </row>
    <row r="23" spans="1:7" s="21" customFormat="1" ht="67.5">
      <c r="A23" s="3" t="s">
        <v>64</v>
      </c>
      <c r="B23" s="4" t="s">
        <v>67</v>
      </c>
      <c r="C23" s="40">
        <v>3700</v>
      </c>
      <c r="D23" s="40">
        <v>3700</v>
      </c>
      <c r="E23" s="40"/>
      <c r="F23" s="11">
        <f t="shared" si="0"/>
        <v>0</v>
      </c>
      <c r="G23" s="9">
        <f t="shared" si="1"/>
        <v>0</v>
      </c>
    </row>
    <row r="24" spans="1:7" s="21" customFormat="1" ht="40.5">
      <c r="A24" s="27" t="s">
        <v>1</v>
      </c>
      <c r="B24" s="28" t="s">
        <v>3</v>
      </c>
      <c r="C24" s="41">
        <f>C25+C26+C30+C27+C28+C29</f>
        <v>697300</v>
      </c>
      <c r="D24" s="41">
        <f>D25+D26+D30+D27+D28+D29</f>
        <v>614305</v>
      </c>
      <c r="E24" s="41">
        <f>E25+E26+E30+E27+E28+E29</f>
        <v>502443.17000000004</v>
      </c>
      <c r="F24" s="11">
        <f t="shared" si="0"/>
        <v>72.05552416463503</v>
      </c>
      <c r="G24" s="9">
        <f t="shared" si="1"/>
        <v>81.79050634456826</v>
      </c>
    </row>
    <row r="25" spans="1:7" s="21" customFormat="1" ht="38.25" customHeight="1">
      <c r="A25" s="3" t="s">
        <v>75</v>
      </c>
      <c r="B25" s="5" t="s">
        <v>66</v>
      </c>
      <c r="C25" s="40">
        <v>332100</v>
      </c>
      <c r="D25" s="40">
        <v>249105</v>
      </c>
      <c r="E25" s="40">
        <v>246105</v>
      </c>
      <c r="F25" s="11">
        <f t="shared" si="0"/>
        <v>74.10569105691057</v>
      </c>
      <c r="G25" s="9">
        <f t="shared" si="1"/>
        <v>98.79568856506293</v>
      </c>
    </row>
    <row r="26" spans="1:7" s="21" customFormat="1" ht="79.5" customHeight="1">
      <c r="A26" s="3" t="s">
        <v>76</v>
      </c>
      <c r="B26" s="5" t="s">
        <v>65</v>
      </c>
      <c r="C26" s="40">
        <v>365200</v>
      </c>
      <c r="D26" s="40">
        <v>365200</v>
      </c>
      <c r="E26" s="40">
        <v>256338.17</v>
      </c>
      <c r="F26" s="11">
        <f t="shared" si="0"/>
        <v>70.19117469879518</v>
      </c>
      <c r="G26" s="9">
        <f t="shared" si="1"/>
        <v>70.19117469879518</v>
      </c>
    </row>
    <row r="27" spans="1:7" s="21" customFormat="1" ht="54" customHeight="1">
      <c r="A27" s="3" t="s">
        <v>83</v>
      </c>
      <c r="B27" s="5" t="s">
        <v>84</v>
      </c>
      <c r="C27" s="40"/>
      <c r="D27" s="40"/>
      <c r="E27" s="40"/>
      <c r="F27" s="11" t="e">
        <f t="shared" si="0"/>
        <v>#DIV/0!</v>
      </c>
      <c r="G27" s="9" t="e">
        <f t="shared" si="1"/>
        <v>#DIV/0!</v>
      </c>
    </row>
    <row r="28" spans="1:7" s="21" customFormat="1" ht="54" customHeight="1">
      <c r="A28" s="3" t="s">
        <v>85</v>
      </c>
      <c r="B28" s="5" t="s">
        <v>86</v>
      </c>
      <c r="C28" s="40"/>
      <c r="D28" s="40"/>
      <c r="E28" s="40"/>
      <c r="F28" s="11" t="e">
        <f t="shared" si="0"/>
        <v>#DIV/0!</v>
      </c>
      <c r="G28" s="9" t="e">
        <f t="shared" si="1"/>
        <v>#DIV/0!</v>
      </c>
    </row>
    <row r="29" spans="1:7" s="21" customFormat="1" ht="25.5" customHeight="1">
      <c r="A29" s="3" t="s">
        <v>87</v>
      </c>
      <c r="B29" s="5" t="s">
        <v>88</v>
      </c>
      <c r="C29" s="40"/>
      <c r="D29" s="40"/>
      <c r="E29" s="40"/>
      <c r="F29" s="11"/>
      <c r="G29" s="9"/>
    </row>
    <row r="30" spans="1:7" s="21" customFormat="1" ht="54">
      <c r="A30" s="3" t="s">
        <v>77</v>
      </c>
      <c r="B30" s="5" t="s">
        <v>68</v>
      </c>
      <c r="C30" s="40"/>
      <c r="D30" s="40"/>
      <c r="E30" s="40"/>
      <c r="F30" s="11" t="e">
        <f t="shared" si="0"/>
        <v>#DIV/0!</v>
      </c>
      <c r="G30" s="9" t="e">
        <f t="shared" si="1"/>
        <v>#DIV/0!</v>
      </c>
    </row>
    <row r="31" spans="1:7" s="21" customFormat="1" ht="15">
      <c r="A31" s="18"/>
      <c r="B31" s="34" t="s">
        <v>4</v>
      </c>
      <c r="C31" s="41">
        <f>C4+C24</f>
        <v>23996100</v>
      </c>
      <c r="D31" s="41">
        <f>D4+D24</f>
        <v>21155225</v>
      </c>
      <c r="E31" s="41">
        <f>E4+E24</f>
        <v>15503935.860000001</v>
      </c>
      <c r="F31" s="11">
        <f t="shared" si="0"/>
        <v>64.61023191268582</v>
      </c>
      <c r="G31" s="9">
        <f t="shared" si="1"/>
        <v>73.2865562053819</v>
      </c>
    </row>
    <row r="32" spans="1:7" s="15" customFormat="1" ht="15.75">
      <c r="A32" s="22"/>
      <c r="B32" s="23" t="s">
        <v>5</v>
      </c>
      <c r="C32" s="42"/>
      <c r="D32" s="42"/>
      <c r="E32" s="42"/>
      <c r="F32" s="11"/>
      <c r="G32" s="30"/>
    </row>
    <row r="33" spans="1:7" s="15" customFormat="1" ht="30">
      <c r="A33" s="45" t="s">
        <v>92</v>
      </c>
      <c r="B33" s="46" t="s">
        <v>93</v>
      </c>
      <c r="C33" s="42">
        <v>365080</v>
      </c>
      <c r="D33" s="42">
        <v>365080</v>
      </c>
      <c r="E33" s="42">
        <v>345080</v>
      </c>
      <c r="F33" s="11">
        <f t="shared" si="0"/>
        <v>94.52174865782843</v>
      </c>
      <c r="G33" s="9">
        <f t="shared" si="1"/>
        <v>94.52174865782843</v>
      </c>
    </row>
    <row r="34" spans="1:7" s="21" customFormat="1" ht="21.75" customHeight="1">
      <c r="A34" s="6" t="s">
        <v>78</v>
      </c>
      <c r="B34" s="5" t="s">
        <v>79</v>
      </c>
      <c r="C34" s="40"/>
      <c r="D34" s="40"/>
      <c r="E34" s="40"/>
      <c r="F34" s="11" t="e">
        <f t="shared" si="0"/>
        <v>#DIV/0!</v>
      </c>
      <c r="G34" s="9" t="e">
        <f t="shared" si="1"/>
        <v>#DIV/0!</v>
      </c>
    </row>
    <row r="35" spans="1:7" s="21" customFormat="1" ht="15">
      <c r="A35" s="6" t="s">
        <v>35</v>
      </c>
      <c r="B35" s="5" t="s">
        <v>49</v>
      </c>
      <c r="C35" s="40">
        <v>342216</v>
      </c>
      <c r="D35" s="40">
        <v>342216</v>
      </c>
      <c r="E35" s="40">
        <v>145713.73</v>
      </c>
      <c r="F35" s="11">
        <f t="shared" si="0"/>
        <v>42.57946150968979</v>
      </c>
      <c r="G35" s="9">
        <f t="shared" si="1"/>
        <v>42.57946150968979</v>
      </c>
    </row>
    <row r="36" spans="1:7" s="21" customFormat="1" ht="15">
      <c r="A36" s="6" t="s">
        <v>21</v>
      </c>
      <c r="B36" s="5" t="s">
        <v>50</v>
      </c>
      <c r="C36" s="40">
        <v>365200</v>
      </c>
      <c r="D36" s="40">
        <v>365200</v>
      </c>
      <c r="E36" s="40">
        <v>256338.17</v>
      </c>
      <c r="F36" s="11">
        <f t="shared" si="0"/>
        <v>70.19117469879518</v>
      </c>
      <c r="G36" s="9">
        <f t="shared" si="1"/>
        <v>70.19117469879518</v>
      </c>
    </row>
    <row r="37" spans="1:7" s="21" customFormat="1" ht="26.25" customHeight="1">
      <c r="A37" s="6" t="s">
        <v>82</v>
      </c>
      <c r="B37" s="5" t="s">
        <v>15</v>
      </c>
      <c r="C37" s="40">
        <v>365200</v>
      </c>
      <c r="D37" s="40">
        <v>365200</v>
      </c>
      <c r="E37" s="40">
        <v>256338.17</v>
      </c>
      <c r="F37" s="11">
        <f t="shared" si="0"/>
        <v>70.19117469879518</v>
      </c>
      <c r="G37" s="9">
        <f t="shared" si="1"/>
        <v>70.19117469879518</v>
      </c>
    </row>
    <row r="38" spans="1:7" s="21" customFormat="1" ht="18" customHeight="1">
      <c r="A38" s="6" t="s">
        <v>45</v>
      </c>
      <c r="B38" s="5" t="s">
        <v>46</v>
      </c>
      <c r="C38" s="40">
        <v>12254415.08</v>
      </c>
      <c r="D38" s="40">
        <v>12254415.08</v>
      </c>
      <c r="E38" s="40">
        <v>5766116.92</v>
      </c>
      <c r="F38" s="11">
        <f t="shared" si="0"/>
        <v>47.05338347328121</v>
      </c>
      <c r="G38" s="9">
        <f t="shared" si="1"/>
        <v>47.05338347328121</v>
      </c>
    </row>
    <row r="39" spans="1:7" s="21" customFormat="1" ht="19.5" customHeight="1">
      <c r="A39" s="6" t="s">
        <v>51</v>
      </c>
      <c r="B39" s="5" t="s">
        <v>52</v>
      </c>
      <c r="C39" s="40">
        <v>16000</v>
      </c>
      <c r="D39" s="40">
        <v>16000</v>
      </c>
      <c r="E39" s="40">
        <v>8963.63</v>
      </c>
      <c r="F39" s="11">
        <f t="shared" si="0"/>
        <v>56.02268749999999</v>
      </c>
      <c r="G39" s="9">
        <f t="shared" si="1"/>
        <v>56.02268749999999</v>
      </c>
    </row>
    <row r="40" spans="1:7" s="21" customFormat="1" ht="19.5" customHeight="1">
      <c r="A40" s="6" t="s">
        <v>80</v>
      </c>
      <c r="B40" s="5" t="s">
        <v>81</v>
      </c>
      <c r="C40" s="40">
        <v>3957000</v>
      </c>
      <c r="D40" s="40">
        <v>3957000</v>
      </c>
      <c r="E40" s="40">
        <v>1086186.49</v>
      </c>
      <c r="F40" s="11">
        <f t="shared" si="0"/>
        <v>27.44974703057872</v>
      </c>
      <c r="G40" s="9">
        <f t="shared" si="1"/>
        <v>27.44974703057872</v>
      </c>
    </row>
    <row r="41" spans="1:7" s="21" customFormat="1" ht="18.75" customHeight="1">
      <c r="A41" s="6" t="s">
        <v>17</v>
      </c>
      <c r="B41" s="5" t="s">
        <v>34</v>
      </c>
      <c r="C41" s="40">
        <v>19131840.31</v>
      </c>
      <c r="D41" s="40">
        <v>19131840.31</v>
      </c>
      <c r="E41" s="40">
        <v>11364137.21</v>
      </c>
      <c r="F41" s="11">
        <f t="shared" si="0"/>
        <v>59.399080411831015</v>
      </c>
      <c r="G41" s="9">
        <f t="shared" si="1"/>
        <v>59.399080411831015</v>
      </c>
    </row>
    <row r="42" spans="1:7" s="21" customFormat="1" ht="18.75" customHeight="1">
      <c r="A42" s="6" t="s">
        <v>47</v>
      </c>
      <c r="B42" s="5" t="s">
        <v>48</v>
      </c>
      <c r="C42" s="40">
        <v>12400</v>
      </c>
      <c r="D42" s="40">
        <v>12400</v>
      </c>
      <c r="E42" s="40">
        <v>6480</v>
      </c>
      <c r="F42" s="11">
        <f t="shared" si="0"/>
        <v>52.25806451612903</v>
      </c>
      <c r="G42" s="9">
        <f t="shared" si="1"/>
        <v>52.25806451612903</v>
      </c>
    </row>
    <row r="43" spans="1:7" s="21" customFormat="1" ht="18.75" customHeight="1">
      <c r="A43" s="6" t="s">
        <v>69</v>
      </c>
      <c r="B43" s="5" t="s">
        <v>70</v>
      </c>
      <c r="C43" s="40">
        <v>150000</v>
      </c>
      <c r="D43" s="40">
        <v>150000</v>
      </c>
      <c r="E43" s="40">
        <v>112500</v>
      </c>
      <c r="F43" s="11">
        <f t="shared" si="0"/>
        <v>75</v>
      </c>
      <c r="G43" s="9">
        <f t="shared" si="1"/>
        <v>75</v>
      </c>
    </row>
    <row r="44" spans="1:7" s="21" customFormat="1" ht="15">
      <c r="A44" s="19"/>
      <c r="B44" s="34" t="s">
        <v>6</v>
      </c>
      <c r="C44" s="41">
        <f>C33+C34+C35+C36+C41+C38+C42+C39+C40+C43</f>
        <v>36594151.39</v>
      </c>
      <c r="D44" s="41">
        <f>D33+D34+D35+D36+D41+D38+D42+D39+D40+D43</f>
        <v>36594151.39</v>
      </c>
      <c r="E44" s="41">
        <f>E33+E34+E35+E36+E41+E38+E42+E39+E40+E43</f>
        <v>19091516.15</v>
      </c>
      <c r="F44" s="11">
        <f t="shared" si="0"/>
        <v>52.17094924960357</v>
      </c>
      <c r="G44" s="9">
        <f t="shared" si="1"/>
        <v>52.17094924960357</v>
      </c>
    </row>
    <row r="45" spans="1:7" s="21" customFormat="1" ht="27">
      <c r="A45" s="31"/>
      <c r="B45" s="28" t="s">
        <v>16</v>
      </c>
      <c r="C45" s="41">
        <f>+C37</f>
        <v>365200</v>
      </c>
      <c r="D45" s="41">
        <f>+D37</f>
        <v>365200</v>
      </c>
      <c r="E45" s="41">
        <f>+E37</f>
        <v>256338.17</v>
      </c>
      <c r="F45" s="11">
        <f t="shared" si="0"/>
        <v>70.19117469879518</v>
      </c>
      <c r="G45" s="9">
        <f t="shared" si="1"/>
        <v>70.19117469879518</v>
      </c>
    </row>
    <row r="46" spans="1:7" s="21" customFormat="1" ht="27">
      <c r="A46" s="31"/>
      <c r="B46" s="32" t="s">
        <v>28</v>
      </c>
      <c r="C46" s="41">
        <f>C31-C44</f>
        <v>-12598051.39</v>
      </c>
      <c r="D46" s="41">
        <f>D31-D44</f>
        <v>-15438926.39</v>
      </c>
      <c r="E46" s="41">
        <f>E31-E44</f>
        <v>-3587580.2899999972</v>
      </c>
      <c r="F46" s="35"/>
      <c r="G46" s="36"/>
    </row>
    <row r="47" spans="1:7" s="21" customFormat="1" ht="27">
      <c r="A47" s="33"/>
      <c r="B47" s="28" t="s">
        <v>7</v>
      </c>
      <c r="C47" s="41">
        <f>C48+C49</f>
        <v>12598051.39</v>
      </c>
      <c r="D47" s="41">
        <f>D48+D49</f>
        <v>15438926.39</v>
      </c>
      <c r="E47" s="41">
        <f>E48+E49</f>
        <v>3587580.289999999</v>
      </c>
      <c r="F47" s="29"/>
      <c r="G47" s="30"/>
    </row>
    <row r="48" spans="1:7" s="21" customFormat="1" ht="27">
      <c r="A48" s="6" t="s">
        <v>32</v>
      </c>
      <c r="B48" s="5" t="s">
        <v>18</v>
      </c>
      <c r="C48" s="40">
        <v>-23996100</v>
      </c>
      <c r="D48" s="40">
        <v>-21155225</v>
      </c>
      <c r="E48" s="40">
        <v>-15503935.86</v>
      </c>
      <c r="F48" s="29"/>
      <c r="G48" s="30"/>
    </row>
    <row r="49" spans="1:7" s="21" customFormat="1" ht="27">
      <c r="A49" s="6" t="s">
        <v>33</v>
      </c>
      <c r="B49" s="5" t="s">
        <v>19</v>
      </c>
      <c r="C49" s="40">
        <v>36594151.39</v>
      </c>
      <c r="D49" s="40">
        <v>36594151.39</v>
      </c>
      <c r="E49" s="40">
        <v>19091516.15</v>
      </c>
      <c r="F49" s="29"/>
      <c r="G49" s="30"/>
    </row>
    <row r="50" spans="1:3" s="13" customFormat="1" ht="1.5" customHeight="1" hidden="1">
      <c r="A50" s="7"/>
      <c r="B50" s="14"/>
      <c r="C50" s="14"/>
    </row>
    <row r="51" spans="1:3" s="13" customFormat="1" ht="23.25" customHeight="1" hidden="1">
      <c r="A51" s="7"/>
      <c r="B51" s="14"/>
      <c r="C51" s="14"/>
    </row>
    <row r="52" spans="4:5" ht="14.25" customHeight="1">
      <c r="D52" s="10"/>
      <c r="E52" s="10"/>
    </row>
    <row r="54" spans="1:3" ht="13.5">
      <c r="A54" s="47" t="s">
        <v>20</v>
      </c>
      <c r="B54" s="48"/>
      <c r="C54" s="48"/>
    </row>
  </sheetData>
  <sheetProtection/>
  <mergeCells count="4">
    <mergeCell ref="A54:C54"/>
    <mergeCell ref="B1:E1"/>
    <mergeCell ref="B2:E2"/>
    <mergeCell ref="F1:G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ОЛЕГ</cp:lastModifiedBy>
  <cp:lastPrinted>2018-01-19T11:16:09Z</cp:lastPrinted>
  <dcterms:created xsi:type="dcterms:W3CDTF">2006-08-11T13:13:49Z</dcterms:created>
  <dcterms:modified xsi:type="dcterms:W3CDTF">2018-10-09T10:39:29Z</dcterms:modified>
  <cp:category/>
  <cp:version/>
  <cp:contentType/>
  <cp:contentStatus/>
</cp:coreProperties>
</file>