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7860" windowWidth="12120" windowHeight="147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7" i="1"/>
  <c r="F14"/>
  <c r="F13"/>
  <c r="E132"/>
  <c r="C132"/>
  <c r="C133"/>
  <c r="D133"/>
  <c r="E133"/>
  <c r="D132"/>
  <c r="C54"/>
  <c r="C53" s="1"/>
  <c r="F61"/>
  <c r="F57"/>
  <c r="D7"/>
  <c r="C7"/>
  <c r="F11"/>
  <c r="F23"/>
  <c r="E54"/>
  <c r="E53" s="1"/>
  <c r="D54"/>
  <c r="D53" s="1"/>
  <c r="F27"/>
  <c r="F40"/>
  <c r="F12"/>
  <c r="F10"/>
  <c r="F64"/>
  <c r="F78"/>
  <c r="F65"/>
  <c r="F46"/>
  <c r="F45"/>
  <c r="F110"/>
  <c r="F109"/>
  <c r="F60"/>
  <c r="F90"/>
  <c r="F91"/>
  <c r="E117"/>
  <c r="E130" s="1"/>
  <c r="F63"/>
  <c r="F79"/>
  <c r="F19"/>
  <c r="F18"/>
  <c r="F17"/>
  <c r="F16"/>
  <c r="F15"/>
  <c r="F32"/>
  <c r="F89" l="1"/>
  <c r="D117"/>
  <c r="D130" s="1"/>
  <c r="C117"/>
  <c r="C130" s="1"/>
  <c r="F121"/>
  <c r="F95"/>
  <c r="F120"/>
  <c r="F94"/>
  <c r="F92"/>
  <c r="F93"/>
  <c r="F67"/>
  <c r="F62"/>
  <c r="F59"/>
  <c r="F58"/>
  <c r="F56"/>
  <c r="F51"/>
  <c r="F50"/>
  <c r="F49"/>
  <c r="F48"/>
  <c r="F80"/>
  <c r="F105"/>
  <c r="E6"/>
  <c r="E97" s="1"/>
  <c r="F72"/>
  <c r="F88"/>
  <c r="F35"/>
  <c r="D6"/>
  <c r="C6"/>
  <c r="C97" s="1"/>
  <c r="E131"/>
  <c r="D131"/>
  <c r="C131"/>
  <c r="F8"/>
  <c r="F9"/>
  <c r="F20"/>
  <c r="F21"/>
  <c r="F22"/>
  <c r="F24"/>
  <c r="F25"/>
  <c r="F26"/>
  <c r="F28"/>
  <c r="F29"/>
  <c r="F30"/>
  <c r="F31"/>
  <c r="F33"/>
  <c r="F34"/>
  <c r="F36"/>
  <c r="F37"/>
  <c r="F38"/>
  <c r="F39"/>
  <c r="F41"/>
  <c r="F42"/>
  <c r="F43"/>
  <c r="F44"/>
  <c r="F47"/>
  <c r="F55"/>
  <c r="F66"/>
  <c r="F68"/>
  <c r="F69"/>
  <c r="F70"/>
  <c r="F71"/>
  <c r="F73"/>
  <c r="F74"/>
  <c r="F75"/>
  <c r="F76"/>
  <c r="F77"/>
  <c r="F81"/>
  <c r="F82"/>
  <c r="F83"/>
  <c r="F84"/>
  <c r="F85"/>
  <c r="F86"/>
  <c r="F87"/>
  <c r="F96"/>
  <c r="F99"/>
  <c r="F100"/>
  <c r="F101"/>
  <c r="F102"/>
  <c r="F103"/>
  <c r="F104"/>
  <c r="F106"/>
  <c r="F107"/>
  <c r="F108"/>
  <c r="F111"/>
  <c r="F112"/>
  <c r="F113"/>
  <c r="F114"/>
  <c r="F115"/>
  <c r="F116"/>
  <c r="F118"/>
  <c r="F119"/>
  <c r="F122"/>
  <c r="F123"/>
  <c r="F124"/>
  <c r="F125"/>
  <c r="F126"/>
  <c r="F127"/>
  <c r="F128"/>
  <c r="F129"/>
  <c r="F134"/>
  <c r="F133" l="1"/>
  <c r="F132"/>
  <c r="F117"/>
  <c r="D97"/>
  <c r="F130"/>
  <c r="F131"/>
  <c r="F54"/>
  <c r="F6"/>
  <c r="F53"/>
  <c r="F7"/>
  <c r="F97" l="1"/>
</calcChain>
</file>

<file path=xl/sharedStrings.xml><?xml version="1.0" encoding="utf-8"?>
<sst xmlns="http://schemas.openxmlformats.org/spreadsheetml/2006/main" count="266" uniqueCount="260">
  <si>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</si>
  <si>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</si>
  <si>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</si>
  <si>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</si>
  <si>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</si>
  <si>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</si>
  <si>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1 12 00000 00 0000 000</t>
  </si>
  <si>
    <t>1 12 01000 01 0000 120</t>
  </si>
  <si>
    <t>1 13 00000 00 0000 000</t>
  </si>
  <si>
    <t>1 16 00000 00 0000 000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</si>
  <si>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</si>
  <si>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</si>
  <si>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</si>
  <si>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</si>
  <si>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</si>
  <si>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</si>
  <si>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</si>
  <si>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</si>
  <si>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</si>
  <si>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</si>
  <si>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</si>
  <si>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</si>
  <si>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</si>
  <si>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</si>
  <si>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</si>
  <si>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</si>
  <si>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</si>
  <si>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</si>
  <si>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</si>
  <si>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</si>
  <si>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</si>
  <si>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</si>
  <si>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</si>
  <si>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</si>
  <si>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</si>
  <si>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</si>
  <si>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</si>
  <si>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</si>
  <si>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</si>
  <si>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</si>
  <si>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</si>
  <si>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</si>
  <si>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</si>
  <si>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</si>
  <si>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</si>
  <si>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</si>
  <si>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</si>
  <si>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</si>
  <si>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</si>
  <si>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ИСТОЧНИКИ ФИНАНСИРОВАНИЯ ДЕФИЦИТА БЮДЖЕТОВ</t>
  </si>
  <si>
    <t>1 01 02020 01 0000 110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</si>
  <si>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</si>
  <si>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</si>
  <si>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</si>
  <si>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</si>
  <si>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</si>
  <si>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</si>
  <si>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</si>
  <si>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</si>
  <si>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</si>
  <si>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</si>
  <si>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</si>
  <si>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</si>
  <si>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</si>
  <si>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</si>
  <si>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</si>
  <si>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</si>
  <si>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</si>
  <si>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</si>
  <si>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</si>
  <si>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</si>
  <si>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</si>
  <si>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</si>
  <si>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</si>
  <si>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</si>
  <si>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</si>
  <si>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</si>
  <si>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</si>
  <si>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</si>
  <si>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</si>
  <si>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</si>
  <si>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</si>
  <si>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</si>
  <si>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</si>
  <si>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</si>
  <si>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</si>
  <si>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</si>
  <si>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</si>
  <si>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</si>
  <si>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</si>
  <si>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</si>
  <si>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</si>
  <si>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</si>
  <si>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</si>
  <si>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</si>
  <si>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</si>
  <si>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</si>
  <si>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</si>
  <si>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</si>
  <si>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</si>
  <si>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</si>
  <si>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</si>
  <si>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</si>
  <si>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</si>
  <si>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</si>
  <si>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</si>
  <si>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</si>
  <si>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</si>
  <si>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</si>
  <si>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</si>
  <si>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</si>
  <si>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</si>
  <si>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</si>
  <si>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</si>
  <si>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</si>
  <si>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</si>
  <si>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</si>
  <si>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</si>
  <si>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</si>
  <si>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</si>
  <si>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</si>
  <si>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</si>
  <si>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</si>
  <si>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</si>
  <si>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</si>
  <si>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</si>
  <si>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</si>
  <si>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</si>
  <si>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</si>
  <si>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</si>
  <si>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</si>
  <si>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</si>
  <si>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</si>
  <si>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</si>
  <si>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</si>
  <si>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</si>
  <si>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</si>
  <si>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</si>
  <si>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</si>
  <si>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</si>
  <si>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</si>
  <si>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</si>
  <si>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</si>
  <si>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</si>
  <si>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</si>
  <si>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</si>
  <si>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</si>
  <si>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</si>
  <si>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</si>
  <si>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</si>
  <si>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</si>
  <si>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1 14 06013 05 0000 430</t>
  </si>
  <si>
    <t>ПРИЛОЖЕНИЕ №1</t>
  </si>
  <si>
    <t>Пособия, компенсации, меры социальной поддержки по публичным нормативным обязательствам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</si>
  <si>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</si>
  <si>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</si>
  <si>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>2 02 29999 05 0078 150</t>
  </si>
  <si>
    <t>2 02 30024 05 0001 150</t>
  </si>
  <si>
    <t>2 02 30024 05 0016 150</t>
  </si>
  <si>
    <t>2 02 30024 05 0010 150</t>
  </si>
  <si>
    <t>2 02 30024 05 0007 150</t>
  </si>
  <si>
    <t>2 02 30024 05 0003 150</t>
  </si>
  <si>
    <t>2 02 30024 05 0009 150</t>
  </si>
  <si>
    <t>2 02 30024 05 0014 150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</si>
  <si>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</si>
  <si>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</si>
  <si>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</si>
  <si>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</si>
  <si>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</si>
  <si>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</si>
  <si>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</si>
  <si>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</si>
  <si>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</si>
  <si>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</si>
  <si>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</si>
  <si>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2 18 60010 05 0000 150</t>
  </si>
  <si>
    <t>2 19 60010 05 0000 150</t>
  </si>
  <si>
    <t>1 14 02053 05 0000 000</t>
  </si>
  <si>
    <t>2 02 25169 05 0000 150</t>
  </si>
  <si>
    <t>Субсидии бюджетам муниципальных районов на обновление материально- технической базы для формирования у обучающихся современных технологических и гуманитарных навыков</t>
  </si>
  <si>
    <t>2 02 29999 05 0087 150</t>
  </si>
  <si>
    <t xml:space="preserve">Межбюджетные трансферты,передаваемые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</si>
  <si>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</si>
  <si>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</si>
  <si>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</si>
  <si>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</si>
  <si>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2 02 15002 05 0000 150</t>
  </si>
  <si>
    <t>0500</t>
  </si>
  <si>
    <t>0503</t>
  </si>
  <si>
    <t>Жилищно-коммунальное хозяйство</t>
  </si>
  <si>
    <t>Благоустройство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</si>
  <si>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</si>
  <si>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</si>
  <si>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</si>
  <si>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</si>
  <si>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1 16 01193 01 0000 140</t>
  </si>
  <si>
    <t xml:space="preserve"> 1 16 01203 01 0000 140</t>
  </si>
  <si>
    <t xml:space="preserve"> 1 16 10129 01 0000 140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</si>
  <si>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</si>
  <si>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</si>
  <si>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1 16 01073 01 0000 140</t>
  </si>
  <si>
    <t xml:space="preserve"> 1 16 01143 01 0000 140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</si>
  <si>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</si>
  <si>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</si>
  <si>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1 16 10123 01 0051 140</t>
  </si>
  <si>
    <t>2 02 25304 05 0000 150</t>
  </si>
  <si>
    <t>Субсидии бюджетам муниципальных районов области на обеспечение условий для создания цетров образования цифрового и гуманитарного профилей</t>
  </si>
  <si>
    <t>2 02 30024 05 0043 150</t>
  </si>
  <si>
    <t xml:space="preserve">Субвенция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приосуществлении деятельности по обращению с  животными без владельцев  </t>
  </si>
  <si>
    <t>Субвенции бюджетам муниципальных районов области на ежемесячное денежное вознаграждение за классное руководство педогогическим работникам муниципальных общеобразовательных организаций</t>
  </si>
  <si>
    <t>2 02 49999 05 0006 150</t>
  </si>
  <si>
    <t>межбюджетные трансферты,передаваемые бюджетам муниципальных районов области за счет средств резервного фонда Правительства Саратовской области</t>
  </si>
  <si>
    <t>2 02 35303 05 0000 150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</si>
  <si>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</si>
  <si>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</si>
  <si>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субсиии бюджетам муниципальных районов на реализацию мероприятий по обеспечению жильем молодых семей</t>
  </si>
  <si>
    <t>2 02 25497 05 0000 150</t>
  </si>
  <si>
    <t>2 02 29999 05 0108 150</t>
  </si>
  <si>
    <t xml:space="preserve"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</t>
  </si>
  <si>
    <t>1 06 04000 02 0000 110</t>
  </si>
  <si>
    <t>транспортный налог</t>
  </si>
  <si>
    <t>2 02 19999 05 0000 150</t>
  </si>
  <si>
    <t>прочие дотации бюджетам муниципальных районов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</si>
  <si>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</si>
  <si>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 1 01 02080 01 0000 110</t>
  </si>
  <si>
    <t>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</si>
  <si>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</si>
  <si>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2 02 29999 05 0086 150</t>
  </si>
  <si>
    <t>Субсидии бюджетам муниципальных районов  области на проведение капитального и текущего ремонтов муниципальных образовательных организаций</t>
  </si>
  <si>
    <t>2 02 29999 05 0111 150</t>
  </si>
  <si>
    <t>Субсидии бюджетам муниципальных районов области на обеспечение условий для внедрения  цифровой образовательной среды в общеобразовательных организациях</t>
  </si>
  <si>
    <t>2 02 49999 05 0067 150</t>
  </si>
  <si>
    <t xml:space="preserve">Межбюджетные трансферты передаваемые бюджетам муниципальных районов области, на оснащение и укрепление материально-технической базы образовательных организаций </t>
  </si>
  <si>
    <t>2 02 49999 05 0070 150</t>
  </si>
  <si>
    <t>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</si>
  <si>
    <t>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</si>
  <si>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</si>
  <si>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</si>
  <si>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01 03 01 00 05 0000 810</t>
  </si>
  <si>
    <t>Субсидия бюджетам муниципальных районов области на организацию бесплатного горячего питания обучающихся получающих начальное образование в муниципальных образовательных организациях</t>
  </si>
  <si>
    <t>2 02 45179 05 0000 150</t>
  </si>
  <si>
    <t>межбюджетные трансферты, передаваемые, бюджетам муниципальных районов области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</t>
  </si>
  <si>
    <t>Уточненный план БА на 2023 год</t>
  </si>
  <si>
    <t>Уточненный план ЛБО на  2023г.</t>
  </si>
  <si>
    <t>% роста 2023 к 2022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</si>
  <si>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</si>
  <si>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</si>
  <si>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2 02 30024 05 0045 150</t>
  </si>
  <si>
    <t>Субвенции бюджета муниципальных районов области на компенсацию стоимости горячего питания родителям (законным представителям)обучающихся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</si>
  <si>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 xml:space="preserve">Межбюджетные трансферты передаваемые бюджетам муниципальных районов из бюджетов поселений по осуществлению полномочий по осуществлению внешнего муниципального финансового контроля в соответствии с заключенными соглашениями  </t>
  </si>
  <si>
    <t>2 02 40014 05 0012 150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</si>
  <si>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</si>
  <si>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</si>
  <si>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</si>
  <si>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</si>
  <si>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</si>
  <si>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</si>
  <si>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на 01.07.2023 г.</t>
  </si>
  <si>
    <t>Исполнено на 01.07.2023 г.</t>
  </si>
  <si>
    <t>И.о. начальника финансового управления                                          И.П.Кушнарева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</si>
</sst>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4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Courier New Cyr"/>
      <charset val="204"/>
    </font>
    <font>
      <sz val="10"/>
      <name val="Cambria"/>
      <family val="1"/>
      <charset val="204"/>
      <scheme val="maj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4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4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4" fontId="0" fillId="3" borderId="2" xfId="0" applyNumberFormat="1" applyFill="1" applyBorder="1" applyAlignment="1">
      <alignment horizontal="center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top" wrapText="1"/>
    </xf>
    <xf numFmtId="0" fontId="15" fillId="0" borderId="4" xfId="0" applyFont="1" applyBorder="1" applyAlignment="1">
      <alignment horizontal="center" vertical="top" wrapText="1"/>
    </xf>
    <xf numFmtId="4" fontId="0" fillId="6" borderId="1" xfId="0" applyNumberFormat="1" applyFont="1" applyFill="1" applyBorder="1" applyAlignment="1">
      <alignment vertical="center" wrapText="1"/>
    </xf>
    <xf numFmtId="0" fontId="0" fillId="6" borderId="1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justify" wrapText="1"/>
    </xf>
    <xf numFmtId="0" fontId="15" fillId="0" borderId="4" xfId="0" applyFont="1" applyBorder="1" applyAlignment="1">
      <alignment vertical="top" wrapText="1"/>
    </xf>
    <xf numFmtId="0" fontId="15" fillId="0" borderId="5" xfId="0" applyFont="1" applyBorder="1" applyAlignment="1">
      <alignment wrapText="1"/>
    </xf>
    <xf numFmtId="4" fontId="15" fillId="0" borderId="5" xfId="0" applyNumberFormat="1" applyFont="1" applyBorder="1"/>
    <xf numFmtId="4" fontId="15" fillId="0" borderId="5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justify"/>
    </xf>
    <xf numFmtId="0" fontId="21" fillId="0" borderId="2" xfId="0" applyFont="1" applyBorder="1" applyAlignment="1">
      <alignment horizontal="center" vertical="center"/>
    </xf>
    <xf numFmtId="4" fontId="22" fillId="6" borderId="1" xfId="0" applyNumberFormat="1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wrapText="1"/>
    </xf>
    <xf numFmtId="0" fontId="23" fillId="6" borderId="1" xfId="0" applyNumberFormat="1" applyFont="1" applyFill="1" applyBorder="1" applyAlignment="1">
      <alignment horizontal="center" vertical="center"/>
    </xf>
    <xf numFmtId="4" fontId="23" fillId="6" borderId="1" xfId="0" applyNumberFormat="1" applyFont="1" applyFill="1" applyBorder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topLeftCell="A135" workbookViewId="0">
      <selection activeCell="B155" sqref="B155"/>
    </sheetView>
  </sheetViews>
  <sheetFormatPr defaultRowHeight="13.2"/>
  <cols>
    <col min="1" max="1" width="31.109375" style="33" customWidth="1"/>
    <col min="2" max="2" width="56.6640625" customWidth="1"/>
    <col min="3" max="3" width="17" customWidth="1"/>
    <col min="4" max="4" width="15" customWidth="1"/>
    <col min="5" max="5" width="14.6640625" style="44" customWidth="1"/>
    <col min="6" max="6" width="12.6640625" customWidth="1"/>
    <col min="7" max="7" width="11.44140625" customWidth="1"/>
  </cols>
  <sheetData>
    <row r="1" spans="1:7" s="23" customFormat="1" ht="25.95" customHeight="1">
      <c r="A1" s="24"/>
      <c r="B1" s="34"/>
      <c r="E1" s="41"/>
      <c r="F1" s="94" t="s">
        <v>152</v>
      </c>
      <c r="G1" s="94"/>
    </row>
    <row r="2" spans="1:7" s="23" customFormat="1" ht="1.2" customHeight="1">
      <c r="A2" s="24"/>
      <c r="B2" s="34"/>
      <c r="E2" s="41"/>
    </row>
    <row r="3" spans="1:7" s="23" customFormat="1" ht="13.8">
      <c r="A3" s="24"/>
      <c r="B3" s="88" t="s">
        <v>46</v>
      </c>
      <c r="C3" s="88"/>
      <c r="D3" s="88"/>
      <c r="E3" s="88"/>
    </row>
    <row r="4" spans="1:7" s="23" customFormat="1" ht="14.25" customHeight="1">
      <c r="A4" s="24"/>
      <c r="B4" s="89" t="s">
        <v>257</v>
      </c>
      <c r="C4" s="90"/>
      <c r="D4" s="90"/>
      <c r="E4" s="90"/>
    </row>
    <row r="5" spans="1:7" s="23" customFormat="1" ht="57" customHeight="1">
      <c r="A5" s="25" t="s">
        <v>39</v>
      </c>
      <c r="B5" s="1" t="s">
        <v>40</v>
      </c>
      <c r="C5" s="2" t="s">
        <v>242</v>
      </c>
      <c r="D5" s="1" t="s">
        <v>243</v>
      </c>
      <c r="E5" s="42" t="s">
        <v>258</v>
      </c>
      <c r="F5" s="2" t="s">
        <v>41</v>
      </c>
      <c r="G5" s="2" t="s">
        <v>244</v>
      </c>
    </row>
    <row r="6" spans="1:7" s="23" customFormat="1" ht="18.75" customHeight="1">
      <c r="A6" s="14" t="s">
        <v>42</v>
      </c>
      <c r="B6" s="15" t="s">
        <v>44</v>
      </c>
      <c r="C6" s="47">
        <f>C7+C20+C24+C27+C28+C33+C35+C39+C49+C36+C15</f>
        <v>166658380.28999999</v>
      </c>
      <c r="D6" s="47">
        <f>D7+D20+D24+D27+D28+D33+D35+D39+D49+D36+D15</f>
        <v>107476769.28000002</v>
      </c>
      <c r="E6" s="47">
        <f>E7+E20+E24+E27+E28+E33+E35+E39+E49+E36+E15+E52</f>
        <v>56316048.890000001</v>
      </c>
      <c r="F6" s="19">
        <f>(E6*100)/C6</f>
        <v>33.791309379105449</v>
      </c>
      <c r="G6" s="19">
        <v>89.8</v>
      </c>
    </row>
    <row r="7" spans="1:7" s="36" customFormat="1" ht="17.25" customHeight="1">
      <c r="A7" s="10" t="s">
        <v>43</v>
      </c>
      <c r="B7" s="56" t="s">
        <v>45</v>
      </c>
      <c r="C7" s="48">
        <f>C12+C10+C8+C9+C11</f>
        <v>61617000</v>
      </c>
      <c r="D7" s="48">
        <f>D12+D10+D8+D9+D11</f>
        <v>30920074.350000001</v>
      </c>
      <c r="E7" s="48">
        <f>E12+E10+E8+E9+E11+E14+E13</f>
        <v>17346237.23</v>
      </c>
      <c r="F7" s="19">
        <f t="shared" ref="F7:F67" si="0">(E7*100)/C7</f>
        <v>28.151706882840774</v>
      </c>
      <c r="G7" s="35">
        <v>100.1</v>
      </c>
    </row>
    <row r="8" spans="1:7" s="36" customFormat="1" ht="88.95" customHeight="1">
      <c r="A8" s="3" t="s">
        <v>88</v>
      </c>
      <c r="B8" s="20" t="s">
        <v>115</v>
      </c>
      <c r="C8" s="49">
        <v>56417000</v>
      </c>
      <c r="D8" s="49">
        <v>28320078.350000001</v>
      </c>
      <c r="E8" s="49">
        <v>15461822.310000001</v>
      </c>
      <c r="F8" s="19">
        <f t="shared" si="0"/>
        <v>27.406317794281865</v>
      </c>
      <c r="G8" s="35">
        <v>103.3</v>
      </c>
    </row>
    <row r="9" spans="1:7" s="36" customFormat="1" ht="87" customHeight="1">
      <c r="A9" s="3" t="s">
        <v>50</v>
      </c>
      <c r="B9" s="4" t="s">
        <v>116</v>
      </c>
      <c r="C9" s="46">
        <v>200000</v>
      </c>
      <c r="D9" s="46">
        <v>99996</v>
      </c>
      <c r="E9" s="46">
        <v>8940.6299999999992</v>
      </c>
      <c r="F9" s="19">
        <f t="shared" si="0"/>
        <v>4.4703149999999994</v>
      </c>
      <c r="G9" s="35">
        <v>7.2</v>
      </c>
    </row>
    <row r="10" spans="1:7" s="36" customFormat="1" ht="56.25" customHeight="1">
      <c r="A10" s="3" t="s">
        <v>91</v>
      </c>
      <c r="B10" s="4" t="s">
        <v>92</v>
      </c>
      <c r="C10" s="46"/>
      <c r="D10" s="46"/>
      <c r="E10" s="46">
        <v>-41309.160000000003</v>
      </c>
      <c r="F10" s="19" t="e">
        <f t="shared" si="0"/>
        <v>#DIV/0!</v>
      </c>
      <c r="G10" s="35"/>
    </row>
    <row r="11" spans="1:7" s="36" customFormat="1" ht="56.25" customHeight="1">
      <c r="A11" s="75" t="s">
        <v>224</v>
      </c>
      <c r="B11" s="74" t="s">
        <v>223</v>
      </c>
      <c r="C11" s="46">
        <v>5000000</v>
      </c>
      <c r="D11" s="46">
        <v>2500000</v>
      </c>
      <c r="E11" s="46">
        <v>16893.95</v>
      </c>
      <c r="F11" s="19">
        <f t="shared" si="0"/>
        <v>0.33787899999999998</v>
      </c>
      <c r="G11" s="35">
        <v>0.9</v>
      </c>
    </row>
    <row r="12" spans="1:7" s="36" customFormat="1" ht="91.2" customHeight="1">
      <c r="A12" s="3" t="s">
        <v>0</v>
      </c>
      <c r="B12" s="6" t="s">
        <v>122</v>
      </c>
      <c r="C12" s="46"/>
      <c r="D12" s="46"/>
      <c r="E12" s="46">
        <v>132021.42000000001</v>
      </c>
      <c r="F12" s="19" t="e">
        <f t="shared" si="0"/>
        <v>#DIV/0!</v>
      </c>
      <c r="G12" s="35">
        <v>227.6</v>
      </c>
    </row>
    <row r="13" spans="1:7" s="36" customFormat="1" ht="42.75" customHeight="1">
      <c r="A13" s="83" t="s">
        <v>251</v>
      </c>
      <c r="B13" s="84" t="s">
        <v>252</v>
      </c>
      <c r="C13" s="46"/>
      <c r="D13" s="46"/>
      <c r="E13" s="46">
        <v>1446288.48</v>
      </c>
      <c r="F13" s="19" t="e">
        <f t="shared" si="0"/>
        <v>#DIV/0!</v>
      </c>
      <c r="G13" s="35"/>
    </row>
    <row r="14" spans="1:7" s="36" customFormat="1" ht="42.75" customHeight="1" thickBot="1">
      <c r="A14" s="86" t="s">
        <v>255</v>
      </c>
      <c r="B14" s="87" t="s">
        <v>256</v>
      </c>
      <c r="C14" s="46"/>
      <c r="D14" s="46"/>
      <c r="E14" s="46">
        <v>321579.59999999998</v>
      </c>
      <c r="F14" s="19" t="e">
        <f t="shared" si="0"/>
        <v>#DIV/0!</v>
      </c>
      <c r="G14" s="35"/>
    </row>
    <row r="15" spans="1:7" s="36" customFormat="1" ht="37.5" customHeight="1" thickBot="1">
      <c r="A15" s="58" t="s">
        <v>128</v>
      </c>
      <c r="B15" s="59" t="s">
        <v>129</v>
      </c>
      <c r="C15" s="46">
        <v>11453000</v>
      </c>
      <c r="D15" s="46">
        <v>5726500</v>
      </c>
      <c r="E15" s="46">
        <v>5661712.5899999999</v>
      </c>
      <c r="F15" s="19">
        <f t="shared" si="0"/>
        <v>49.434319304985593</v>
      </c>
      <c r="G15" s="35">
        <v>104.5</v>
      </c>
    </row>
    <row r="16" spans="1:7" s="36" customFormat="1" ht="57.75" customHeight="1" thickBot="1">
      <c r="A16" s="60" t="s">
        <v>133</v>
      </c>
      <c r="B16" s="61" t="s">
        <v>130</v>
      </c>
      <c r="C16" s="46">
        <v>5315400</v>
      </c>
      <c r="D16" s="46">
        <v>2657700</v>
      </c>
      <c r="E16" s="46">
        <v>2918641.33</v>
      </c>
      <c r="F16" s="19">
        <f t="shared" si="0"/>
        <v>54.909156977837981</v>
      </c>
      <c r="G16" s="35">
        <v>109.5</v>
      </c>
    </row>
    <row r="17" spans="1:7" s="36" customFormat="1" ht="68.25" customHeight="1" thickBot="1">
      <c r="A17" s="60" t="s">
        <v>134</v>
      </c>
      <c r="B17" s="61" t="s">
        <v>131</v>
      </c>
      <c r="C17" s="46">
        <v>31000</v>
      </c>
      <c r="D17" s="46">
        <v>15500</v>
      </c>
      <c r="E17" s="46">
        <v>15170.9</v>
      </c>
      <c r="F17" s="19">
        <f t="shared" si="0"/>
        <v>48.938387096774193</v>
      </c>
      <c r="G17" s="35">
        <v>96.7</v>
      </c>
    </row>
    <row r="18" spans="1:7" s="36" customFormat="1" ht="57" customHeight="1" thickBot="1">
      <c r="A18" s="60" t="s">
        <v>135</v>
      </c>
      <c r="B18" s="61" t="s">
        <v>132</v>
      </c>
      <c r="C18" s="46">
        <v>6106600</v>
      </c>
      <c r="D18" s="46">
        <v>3053300</v>
      </c>
      <c r="E18" s="46">
        <v>3092059.79</v>
      </c>
      <c r="F18" s="19">
        <f t="shared" si="0"/>
        <v>50.634719647594409</v>
      </c>
      <c r="G18" s="35">
        <v>100.7</v>
      </c>
    </row>
    <row r="19" spans="1:7" s="36" customFormat="1" ht="53.25" customHeight="1" thickBot="1">
      <c r="A19" s="62" t="s">
        <v>137</v>
      </c>
      <c r="B19" s="63" t="s">
        <v>136</v>
      </c>
      <c r="C19" s="46"/>
      <c r="D19" s="46"/>
      <c r="E19" s="46">
        <v>-364159.43</v>
      </c>
      <c r="F19" s="19" t="e">
        <f t="shared" si="0"/>
        <v>#DIV/0!</v>
      </c>
      <c r="G19" s="35">
        <v>108.2</v>
      </c>
    </row>
    <row r="20" spans="1:7" s="36" customFormat="1" ht="14.4">
      <c r="A20" s="3" t="s">
        <v>1</v>
      </c>
      <c r="B20" s="6" t="s">
        <v>12</v>
      </c>
      <c r="C20" s="46">
        <v>55878500</v>
      </c>
      <c r="D20" s="46">
        <v>45528624.640000001</v>
      </c>
      <c r="E20" s="46">
        <v>26607194.469999999</v>
      </c>
      <c r="F20" s="19">
        <f t="shared" si="0"/>
        <v>47.616157323478618</v>
      </c>
      <c r="G20" s="35">
        <v>76.400000000000006</v>
      </c>
    </row>
    <row r="21" spans="1:7" s="36" customFormat="1" ht="26.25" customHeight="1">
      <c r="A21" s="3" t="s">
        <v>2</v>
      </c>
      <c r="B21" s="6" t="s">
        <v>13</v>
      </c>
      <c r="C21" s="46"/>
      <c r="D21" s="46"/>
      <c r="E21" s="46">
        <v>-83890</v>
      </c>
      <c r="F21" s="19" t="e">
        <f t="shared" si="0"/>
        <v>#DIV/0!</v>
      </c>
      <c r="G21" s="57">
        <v>226.5</v>
      </c>
    </row>
    <row r="22" spans="1:7" s="36" customFormat="1" ht="15.75" customHeight="1">
      <c r="A22" s="3" t="s">
        <v>3</v>
      </c>
      <c r="B22" s="6" t="s">
        <v>14</v>
      </c>
      <c r="C22" s="46">
        <v>53519500</v>
      </c>
      <c r="D22" s="46">
        <v>44349124.640000001</v>
      </c>
      <c r="E22" s="46">
        <v>26179434.149999999</v>
      </c>
      <c r="F22" s="19">
        <f t="shared" si="0"/>
        <v>48.915692691448911</v>
      </c>
      <c r="G22" s="35">
        <v>78</v>
      </c>
    </row>
    <row r="23" spans="1:7" s="36" customFormat="1" ht="39.75" customHeight="1">
      <c r="A23" s="3" t="s">
        <v>143</v>
      </c>
      <c r="B23" s="6" t="s">
        <v>144</v>
      </c>
      <c r="C23" s="46">
        <v>2359000</v>
      </c>
      <c r="D23" s="46">
        <v>1179500</v>
      </c>
      <c r="E23" s="46">
        <v>511650.32</v>
      </c>
      <c r="F23" s="19">
        <f t="shared" si="0"/>
        <v>21.689288681644765</v>
      </c>
      <c r="G23" s="35">
        <v>55.2</v>
      </c>
    </row>
    <row r="24" spans="1:7" s="36" customFormat="1" ht="14.4">
      <c r="A24" s="3" t="s">
        <v>4</v>
      </c>
      <c r="B24" s="4" t="s">
        <v>15</v>
      </c>
      <c r="C24" s="46">
        <v>1397000</v>
      </c>
      <c r="D24" s="46">
        <v>698500</v>
      </c>
      <c r="E24" s="46">
        <v>763713.03</v>
      </c>
      <c r="F24" s="19">
        <f t="shared" si="0"/>
        <v>54.66807659269864</v>
      </c>
      <c r="G24" s="35">
        <v>117.2</v>
      </c>
    </row>
    <row r="25" spans="1:7" s="36" customFormat="1" ht="55.5" hidden="1" customHeight="1">
      <c r="A25" s="3" t="s">
        <v>5</v>
      </c>
      <c r="B25" s="4" t="s">
        <v>16</v>
      </c>
      <c r="C25" s="46"/>
      <c r="D25" s="46"/>
      <c r="E25" s="46"/>
      <c r="F25" s="19" t="e">
        <f t="shared" si="0"/>
        <v>#DIV/0!</v>
      </c>
      <c r="G25" s="35"/>
    </row>
    <row r="26" spans="1:7" s="36" customFormat="1" ht="42" customHeight="1">
      <c r="A26" s="3" t="s">
        <v>5</v>
      </c>
      <c r="B26" s="4" t="s">
        <v>79</v>
      </c>
      <c r="C26" s="46">
        <v>1397000</v>
      </c>
      <c r="D26" s="46">
        <v>698500</v>
      </c>
      <c r="E26" s="46">
        <v>763713.03</v>
      </c>
      <c r="F26" s="19">
        <f t="shared" si="0"/>
        <v>54.66807659269864</v>
      </c>
      <c r="G26" s="35">
        <v>117.2</v>
      </c>
    </row>
    <row r="27" spans="1:7" s="36" customFormat="1" ht="32.25" customHeight="1">
      <c r="A27" s="5" t="s">
        <v>219</v>
      </c>
      <c r="B27" s="4" t="s">
        <v>220</v>
      </c>
      <c r="C27" s="46">
        <v>21460000</v>
      </c>
      <c r="D27" s="46">
        <v>14273500</v>
      </c>
      <c r="E27" s="46">
        <v>2228694</v>
      </c>
      <c r="F27" s="19">
        <f t="shared" si="0"/>
        <v>10.385340167753961</v>
      </c>
      <c r="G27" s="57">
        <v>75.099999999999994</v>
      </c>
    </row>
    <row r="28" spans="1:7" s="36" customFormat="1" ht="29.25" customHeight="1">
      <c r="A28" s="3" t="s">
        <v>47</v>
      </c>
      <c r="B28" s="6" t="s">
        <v>17</v>
      </c>
      <c r="C28" s="46">
        <v>2307000</v>
      </c>
      <c r="D28" s="46">
        <v>1158500</v>
      </c>
      <c r="E28" s="46">
        <v>929882.99</v>
      </c>
      <c r="F28" s="19">
        <f t="shared" si="0"/>
        <v>40.30702167316862</v>
      </c>
      <c r="G28" s="35">
        <v>133.19999999999999</v>
      </c>
    </row>
    <row r="29" spans="1:7" s="36" customFormat="1" ht="84" customHeight="1">
      <c r="A29" s="7" t="s">
        <v>138</v>
      </c>
      <c r="B29" s="6" t="s">
        <v>68</v>
      </c>
      <c r="C29" s="46">
        <v>1980000</v>
      </c>
      <c r="D29" s="46">
        <v>990000</v>
      </c>
      <c r="E29" s="46">
        <v>760044.55</v>
      </c>
      <c r="F29" s="19">
        <f t="shared" si="0"/>
        <v>38.386088383838384</v>
      </c>
      <c r="G29" s="35">
        <v>134.5</v>
      </c>
    </row>
    <row r="30" spans="1:7" s="36" customFormat="1" ht="85.5" customHeight="1">
      <c r="A30" s="3" t="s">
        <v>48</v>
      </c>
      <c r="B30" s="6" t="s">
        <v>51</v>
      </c>
      <c r="C30" s="46">
        <v>317000</v>
      </c>
      <c r="D30" s="46">
        <v>158500</v>
      </c>
      <c r="E30" s="46">
        <v>145291.09</v>
      </c>
      <c r="F30" s="19">
        <f t="shared" si="0"/>
        <v>45.833151419558362</v>
      </c>
      <c r="G30" s="57">
        <v>141.6</v>
      </c>
    </row>
    <row r="31" spans="1:7" s="36" customFormat="1" ht="32.25" customHeight="1">
      <c r="A31" s="3" t="s">
        <v>83</v>
      </c>
      <c r="B31" s="18" t="s">
        <v>84</v>
      </c>
      <c r="C31" s="46">
        <v>10000</v>
      </c>
      <c r="D31" s="46">
        <v>10000</v>
      </c>
      <c r="E31" s="46">
        <v>24547.35</v>
      </c>
      <c r="F31" s="19">
        <f t="shared" si="0"/>
        <v>245.4735</v>
      </c>
      <c r="G31" s="35">
        <v>81</v>
      </c>
    </row>
    <row r="32" spans="1:7" s="36" customFormat="1" ht="38.25" customHeight="1">
      <c r="A32" s="3" t="s">
        <v>148</v>
      </c>
      <c r="B32" s="18" t="s">
        <v>149</v>
      </c>
      <c r="C32" s="46"/>
      <c r="D32" s="46"/>
      <c r="E32" s="46"/>
      <c r="F32" s="19" t="e">
        <f t="shared" si="0"/>
        <v>#DIV/0!</v>
      </c>
      <c r="G32" s="35"/>
    </row>
    <row r="33" spans="1:7" s="36" customFormat="1" ht="21.75" customHeight="1">
      <c r="A33" s="3" t="s">
        <v>6</v>
      </c>
      <c r="B33" s="6" t="s">
        <v>18</v>
      </c>
      <c r="C33" s="46">
        <v>48000</v>
      </c>
      <c r="D33" s="46">
        <v>24000</v>
      </c>
      <c r="E33" s="46">
        <v>6185.28</v>
      </c>
      <c r="F33" s="19">
        <f t="shared" si="0"/>
        <v>12.885999999999999</v>
      </c>
      <c r="G33" s="35">
        <v>29.6</v>
      </c>
    </row>
    <row r="34" spans="1:7" s="36" customFormat="1" ht="28.5" customHeight="1">
      <c r="A34" s="3" t="s">
        <v>7</v>
      </c>
      <c r="B34" s="6" t="s">
        <v>19</v>
      </c>
      <c r="C34" s="46">
        <v>48000</v>
      </c>
      <c r="D34" s="46">
        <v>24000</v>
      </c>
      <c r="E34" s="46">
        <v>6185.28</v>
      </c>
      <c r="F34" s="19">
        <f t="shared" si="0"/>
        <v>12.885999999999999</v>
      </c>
      <c r="G34" s="35">
        <v>29.6</v>
      </c>
    </row>
    <row r="35" spans="1:7" s="36" customFormat="1" ht="29.25" customHeight="1">
      <c r="A35" s="3" t="s">
        <v>8</v>
      </c>
      <c r="B35" s="6" t="s">
        <v>20</v>
      </c>
      <c r="C35" s="46">
        <v>7323.29</v>
      </c>
      <c r="D35" s="46">
        <v>7323.29</v>
      </c>
      <c r="E35" s="46">
        <v>34413.730000000003</v>
      </c>
      <c r="F35" s="19">
        <f t="shared" si="0"/>
        <v>469.92171551310963</v>
      </c>
      <c r="G35" s="35">
        <v>74.7</v>
      </c>
    </row>
    <row r="36" spans="1:7" s="36" customFormat="1" ht="30" customHeight="1">
      <c r="A36" s="5" t="s">
        <v>62</v>
      </c>
      <c r="B36" s="6" t="s">
        <v>63</v>
      </c>
      <c r="C36" s="46">
        <v>12290557</v>
      </c>
      <c r="D36" s="46">
        <v>9039747</v>
      </c>
      <c r="E36" s="46">
        <v>2525304.48</v>
      </c>
      <c r="F36" s="19">
        <f t="shared" si="0"/>
        <v>20.546704921510067</v>
      </c>
      <c r="G36" s="57">
        <v>420.3</v>
      </c>
    </row>
    <row r="37" spans="1:7" s="36" customFormat="1" ht="31.5" customHeight="1">
      <c r="A37" s="5" t="s">
        <v>177</v>
      </c>
      <c r="B37" s="6" t="s">
        <v>64</v>
      </c>
      <c r="C37" s="46">
        <v>8369310</v>
      </c>
      <c r="D37" s="46">
        <v>6118500</v>
      </c>
      <c r="E37" s="46">
        <v>1800000</v>
      </c>
      <c r="F37" s="19">
        <f t="shared" si="0"/>
        <v>21.507149334891405</v>
      </c>
      <c r="G37" s="35"/>
    </row>
    <row r="38" spans="1:7" s="36" customFormat="1" ht="55.5" customHeight="1">
      <c r="A38" s="5" t="s">
        <v>151</v>
      </c>
      <c r="B38" s="6" t="s">
        <v>78</v>
      </c>
      <c r="C38" s="46">
        <v>3921247</v>
      </c>
      <c r="D38" s="46">
        <v>2921247</v>
      </c>
      <c r="E38" s="46">
        <v>725304.48</v>
      </c>
      <c r="F38" s="19">
        <f t="shared" si="0"/>
        <v>18.496781253514506</v>
      </c>
      <c r="G38" s="57">
        <v>120.7</v>
      </c>
    </row>
    <row r="39" spans="1:7" s="36" customFormat="1" ht="15.75" customHeight="1">
      <c r="A39" s="5" t="s">
        <v>9</v>
      </c>
      <c r="B39" s="6" t="s">
        <v>21</v>
      </c>
      <c r="C39" s="46">
        <v>200000</v>
      </c>
      <c r="D39" s="46">
        <v>100000</v>
      </c>
      <c r="E39" s="46">
        <v>205760.09</v>
      </c>
      <c r="F39" s="19">
        <f t="shared" si="0"/>
        <v>102.880045</v>
      </c>
      <c r="G39" s="35">
        <v>70.3</v>
      </c>
    </row>
    <row r="40" spans="1:7" s="36" customFormat="1" ht="81" customHeight="1">
      <c r="A40" s="75" t="s">
        <v>214</v>
      </c>
      <c r="B40" s="74" t="s">
        <v>213</v>
      </c>
      <c r="C40" s="46">
        <v>20000</v>
      </c>
      <c r="D40" s="46">
        <v>10000</v>
      </c>
      <c r="E40" s="46">
        <v>7000</v>
      </c>
      <c r="F40" s="19">
        <f t="shared" si="0"/>
        <v>35</v>
      </c>
      <c r="G40" s="35">
        <v>71.400000000000006</v>
      </c>
    </row>
    <row r="41" spans="1:7" s="36" customFormat="1" ht="91.5" customHeight="1">
      <c r="A41" s="69" t="s">
        <v>198</v>
      </c>
      <c r="B41" s="70" t="s">
        <v>199</v>
      </c>
      <c r="C41" s="46">
        <v>22000</v>
      </c>
      <c r="D41" s="46">
        <v>11000</v>
      </c>
      <c r="E41" s="46">
        <v>34000</v>
      </c>
      <c r="F41" s="19">
        <f t="shared" si="0"/>
        <v>154.54545454545453</v>
      </c>
      <c r="G41" s="35">
        <v>113.3</v>
      </c>
    </row>
    <row r="42" spans="1:7" s="36" customFormat="1" ht="69" customHeight="1">
      <c r="A42" s="69" t="s">
        <v>200</v>
      </c>
      <c r="B42" s="70" t="s">
        <v>191</v>
      </c>
      <c r="C42" s="46">
        <v>12000</v>
      </c>
      <c r="D42" s="46">
        <v>6000</v>
      </c>
      <c r="E42" s="46">
        <v>5000</v>
      </c>
      <c r="F42" s="19">
        <f t="shared" si="0"/>
        <v>41.666666666666664</v>
      </c>
      <c r="G42" s="57">
        <v>97.1</v>
      </c>
    </row>
    <row r="43" spans="1:7" s="36" customFormat="1" ht="90.75" customHeight="1">
      <c r="A43" s="69" t="s">
        <v>201</v>
      </c>
      <c r="B43" s="70" t="s">
        <v>182</v>
      </c>
      <c r="C43" s="46">
        <v>35000</v>
      </c>
      <c r="D43" s="46">
        <v>17500</v>
      </c>
      <c r="E43" s="46">
        <v>32500</v>
      </c>
      <c r="F43" s="19">
        <f t="shared" si="0"/>
        <v>92.857142857142861</v>
      </c>
      <c r="G43" s="35">
        <v>315.5</v>
      </c>
    </row>
    <row r="44" spans="1:7" s="36" customFormat="1" ht="108.75" customHeight="1">
      <c r="A44" s="69" t="s">
        <v>202</v>
      </c>
      <c r="B44" s="70" t="s">
        <v>203</v>
      </c>
      <c r="C44" s="46">
        <v>16000</v>
      </c>
      <c r="D44" s="46">
        <v>8000</v>
      </c>
      <c r="E44" s="46"/>
      <c r="F44" s="19">
        <f t="shared" si="0"/>
        <v>0</v>
      </c>
      <c r="G44" s="57"/>
    </row>
    <row r="45" spans="1:7" s="36" customFormat="1" ht="64.5" customHeight="1">
      <c r="A45" s="69" t="s">
        <v>195</v>
      </c>
      <c r="B45" s="70" t="s">
        <v>192</v>
      </c>
      <c r="C45" s="46">
        <v>65000</v>
      </c>
      <c r="D45" s="46">
        <v>32500</v>
      </c>
      <c r="E45" s="46">
        <v>39500</v>
      </c>
      <c r="F45" s="19">
        <f t="shared" si="0"/>
        <v>60.769230769230766</v>
      </c>
      <c r="G45" s="35">
        <v>246.9</v>
      </c>
    </row>
    <row r="46" spans="1:7" s="36" customFormat="1" ht="76.5" customHeight="1">
      <c r="A46" s="69" t="s">
        <v>196</v>
      </c>
      <c r="B46" s="70" t="s">
        <v>193</v>
      </c>
      <c r="C46" s="46">
        <v>30000</v>
      </c>
      <c r="D46" s="46">
        <v>15000</v>
      </c>
      <c r="E46" s="46">
        <v>12100</v>
      </c>
      <c r="F46" s="19">
        <f t="shared" si="0"/>
        <v>40.333333333333336</v>
      </c>
      <c r="G46" s="35">
        <v>137.5</v>
      </c>
    </row>
    <row r="47" spans="1:7" s="36" customFormat="1" ht="90.75" customHeight="1">
      <c r="A47" s="69" t="s">
        <v>204</v>
      </c>
      <c r="B47" s="71" t="s">
        <v>183</v>
      </c>
      <c r="C47" s="46"/>
      <c r="D47" s="46"/>
      <c r="E47" s="46">
        <v>20499.939999999999</v>
      </c>
      <c r="F47" s="19" t="e">
        <f t="shared" si="0"/>
        <v>#DIV/0!</v>
      </c>
      <c r="G47" s="35">
        <v>321.2</v>
      </c>
    </row>
    <row r="48" spans="1:7" s="36" customFormat="1" ht="63.75" customHeight="1">
      <c r="A48" s="69" t="s">
        <v>197</v>
      </c>
      <c r="B48" s="72" t="s">
        <v>194</v>
      </c>
      <c r="C48" s="46"/>
      <c r="D48" s="46"/>
      <c r="E48" s="46"/>
      <c r="F48" s="19" t="e">
        <f t="shared" si="0"/>
        <v>#DIV/0!</v>
      </c>
      <c r="G48" s="35"/>
    </row>
    <row r="49" spans="1:7" s="36" customFormat="1" ht="14.4">
      <c r="A49" s="3" t="s">
        <v>52</v>
      </c>
      <c r="B49" s="6" t="s">
        <v>53</v>
      </c>
      <c r="C49" s="46"/>
      <c r="D49" s="46"/>
      <c r="E49" s="46"/>
      <c r="F49" s="19" t="e">
        <f t="shared" si="0"/>
        <v>#DIV/0!</v>
      </c>
      <c r="G49" s="35">
        <v>0</v>
      </c>
    </row>
    <row r="50" spans="1:7" s="36" customFormat="1" ht="14.4">
      <c r="A50" s="3" t="s">
        <v>55</v>
      </c>
      <c r="B50" s="6" t="s">
        <v>56</v>
      </c>
      <c r="C50" s="46"/>
      <c r="D50" s="46"/>
      <c r="E50" s="46"/>
      <c r="F50" s="19" t="e">
        <f t="shared" si="0"/>
        <v>#DIV/0!</v>
      </c>
      <c r="G50" s="35">
        <v>8</v>
      </c>
    </row>
    <row r="51" spans="1:7" s="36" customFormat="1" ht="33" customHeight="1">
      <c r="A51" s="3" t="s">
        <v>54</v>
      </c>
      <c r="B51" s="6" t="s">
        <v>57</v>
      </c>
      <c r="C51" s="46"/>
      <c r="D51" s="46"/>
      <c r="E51" s="46"/>
      <c r="F51" s="19" t="e">
        <f t="shared" si="0"/>
        <v>#DIV/0!</v>
      </c>
      <c r="G51" s="35">
        <v>0</v>
      </c>
    </row>
    <row r="52" spans="1:7" s="36" customFormat="1" ht="28.5" customHeight="1">
      <c r="A52" s="3" t="s">
        <v>60</v>
      </c>
      <c r="B52" s="6" t="s">
        <v>61</v>
      </c>
      <c r="C52" s="46"/>
      <c r="D52" s="46"/>
      <c r="E52" s="46">
        <v>6951</v>
      </c>
      <c r="F52" s="19"/>
      <c r="G52" s="35">
        <v>3</v>
      </c>
    </row>
    <row r="53" spans="1:7" s="36" customFormat="1" ht="14.4">
      <c r="A53" s="13" t="s">
        <v>10</v>
      </c>
      <c r="B53" s="12" t="s">
        <v>22</v>
      </c>
      <c r="C53" s="48">
        <f>C54+C92+C96+C91</f>
        <v>307942920.67000002</v>
      </c>
      <c r="D53" s="48">
        <f>D54+D92+D96+D91</f>
        <v>172018778.27000001</v>
      </c>
      <c r="E53" s="48">
        <f>E54+E92+E96+E91</f>
        <v>171461462.44999996</v>
      </c>
      <c r="F53" s="19">
        <f t="shared" si="0"/>
        <v>55.679624677504023</v>
      </c>
      <c r="G53" s="35">
        <v>101.6</v>
      </c>
    </row>
    <row r="54" spans="1:7" s="36" customFormat="1" ht="41.25" customHeight="1">
      <c r="A54" s="13" t="s">
        <v>11</v>
      </c>
      <c r="B54" s="12" t="s">
        <v>23</v>
      </c>
      <c r="C54" s="48">
        <f>C55+C56+C66+C67+C68+C69+C70+C74+C75+C76+C71+C73+C77+C81+C72+C78+C79+C80+C85+C86+C87+C59+C82+C83+C84+C88+C89+C93+C94+C58+C62+C95+C60+C63+C61+C64+C65+C90+C57</f>
        <v>295313220.67000002</v>
      </c>
      <c r="D54" s="48">
        <f>D55+D56+D66+D67+D68+D69+D70+D74+D75+D76+D71+D73+D77+D81+D72+D78+D79+D80+D85+D86+D87+D59+D82+D83+D84+D88+D89+D93+D94+D58+D62+D95+D60+D63+D61+D64+D65+D90+D57</f>
        <v>165553933.27000001</v>
      </c>
      <c r="E54" s="48">
        <f>E55+E56+E66+E67+E68+E69+E70+E74+E75+E76+E71+E73+E77+E81+E72+E78+E79+E80+E85+E86+E87+E59+E82+E83+E84+E88+E89+E93+E94+E58+E62+E95+E60+E63+E61+E64+E65+E90+E57</f>
        <v>164954237.44999996</v>
      </c>
      <c r="F54" s="19">
        <f t="shared" si="0"/>
        <v>55.857383247439948</v>
      </c>
      <c r="G54" s="35">
        <v>102.5</v>
      </c>
    </row>
    <row r="55" spans="1:7" s="36" customFormat="1" ht="41.25" customHeight="1">
      <c r="A55" s="3" t="s">
        <v>184</v>
      </c>
      <c r="B55" s="6" t="s">
        <v>185</v>
      </c>
      <c r="C55" s="46">
        <v>15677700</v>
      </c>
      <c r="D55" s="46">
        <v>7838850</v>
      </c>
      <c r="E55" s="46">
        <v>8622700</v>
      </c>
      <c r="F55" s="19">
        <f t="shared" si="0"/>
        <v>54.999776752967591</v>
      </c>
      <c r="G55" s="35">
        <v>52.6</v>
      </c>
    </row>
    <row r="56" spans="1:7" s="36" customFormat="1" ht="42" customHeight="1">
      <c r="A56" s="3" t="s">
        <v>186</v>
      </c>
      <c r="B56" s="6" t="s">
        <v>90</v>
      </c>
      <c r="C56" s="46">
        <v>17087600</v>
      </c>
      <c r="D56" s="46">
        <v>8543800</v>
      </c>
      <c r="E56" s="46">
        <v>8544000</v>
      </c>
      <c r="F56" s="19">
        <f t="shared" si="0"/>
        <v>50.001170439382946</v>
      </c>
      <c r="G56" s="35"/>
    </row>
    <row r="57" spans="1:7" s="36" customFormat="1" ht="19.5" customHeight="1">
      <c r="A57" s="3" t="s">
        <v>221</v>
      </c>
      <c r="B57" s="6" t="s">
        <v>222</v>
      </c>
      <c r="C57" s="46"/>
      <c r="D57" s="46"/>
      <c r="E57" s="46"/>
      <c r="F57" s="19" t="e">
        <f t="shared" si="0"/>
        <v>#DIV/0!</v>
      </c>
      <c r="G57" s="35"/>
    </row>
    <row r="58" spans="1:7" s="36" customFormat="1" ht="53.25" customHeight="1" thickBot="1">
      <c r="A58" s="3" t="s">
        <v>178</v>
      </c>
      <c r="B58" s="6" t="s">
        <v>179</v>
      </c>
      <c r="C58" s="46"/>
      <c r="D58" s="46"/>
      <c r="E58" s="46"/>
      <c r="F58" s="19" t="e">
        <f t="shared" si="0"/>
        <v>#DIV/0!</v>
      </c>
      <c r="G58" s="35"/>
    </row>
    <row r="59" spans="1:7" s="36" customFormat="1" ht="44.25" customHeight="1" thickBot="1">
      <c r="A59" s="73" t="s">
        <v>225</v>
      </c>
      <c r="B59" s="76" t="s">
        <v>226</v>
      </c>
      <c r="C59" s="80"/>
      <c r="D59" s="80"/>
      <c r="E59" s="46"/>
      <c r="F59" s="19" t="e">
        <f t="shared" si="0"/>
        <v>#DIV/0!</v>
      </c>
      <c r="G59" s="35"/>
    </row>
    <row r="60" spans="1:7" s="36" customFormat="1" ht="36" customHeight="1" thickBot="1">
      <c r="A60" s="73" t="s">
        <v>216</v>
      </c>
      <c r="B60" s="63" t="s">
        <v>215</v>
      </c>
      <c r="C60" s="79">
        <v>415201.5</v>
      </c>
      <c r="D60" s="79">
        <v>415201.5</v>
      </c>
      <c r="E60" s="46">
        <v>415201.5</v>
      </c>
      <c r="F60" s="19">
        <f t="shared" si="0"/>
        <v>100</v>
      </c>
      <c r="G60" s="35">
        <v>158</v>
      </c>
    </row>
    <row r="61" spans="1:7" s="36" customFormat="1" ht="51.75" customHeight="1" thickBot="1">
      <c r="A61" s="77" t="s">
        <v>227</v>
      </c>
      <c r="B61" s="76" t="s">
        <v>228</v>
      </c>
      <c r="C61" s="79">
        <v>7500000</v>
      </c>
      <c r="D61" s="79">
        <v>7500000</v>
      </c>
      <c r="E61" s="46">
        <v>3650000</v>
      </c>
      <c r="F61" s="19">
        <f t="shared" si="0"/>
        <v>48.666666666666664</v>
      </c>
      <c r="G61" s="35">
        <v>168.9</v>
      </c>
    </row>
    <row r="62" spans="1:7" s="36" customFormat="1" ht="51.75" customHeight="1" thickBot="1">
      <c r="A62" s="73" t="s">
        <v>229</v>
      </c>
      <c r="B62" s="78" t="s">
        <v>230</v>
      </c>
      <c r="C62" s="79">
        <v>104400</v>
      </c>
      <c r="D62" s="79">
        <v>52200</v>
      </c>
      <c r="E62" s="46"/>
      <c r="F62" s="19">
        <f t="shared" si="0"/>
        <v>0</v>
      </c>
      <c r="G62" s="35"/>
    </row>
    <row r="63" spans="1:7" s="36" customFormat="1" ht="39.75" customHeight="1">
      <c r="A63" s="67" t="s">
        <v>156</v>
      </c>
      <c r="B63" s="68" t="s">
        <v>155</v>
      </c>
      <c r="C63" s="46">
        <v>14965100</v>
      </c>
      <c r="D63" s="46">
        <v>9484650</v>
      </c>
      <c r="E63" s="46">
        <v>5568091.0099999998</v>
      </c>
      <c r="F63" s="19">
        <f t="shared" ref="F63:F105" si="1">(E63*100)/C63</f>
        <v>37.207175428162856</v>
      </c>
      <c r="G63" s="35">
        <v>129.4</v>
      </c>
    </row>
    <row r="64" spans="1:7" s="36" customFormat="1" ht="53.25" customHeight="1">
      <c r="A64" s="3" t="s">
        <v>205</v>
      </c>
      <c r="B64" s="6" t="s">
        <v>239</v>
      </c>
      <c r="C64" s="46">
        <v>5983400</v>
      </c>
      <c r="D64" s="46">
        <v>2991672</v>
      </c>
      <c r="E64" s="46">
        <v>2991700</v>
      </c>
      <c r="F64" s="19">
        <f t="shared" si="1"/>
        <v>50</v>
      </c>
      <c r="G64" s="35">
        <v>115.8</v>
      </c>
    </row>
    <row r="65" spans="1:7" s="36" customFormat="1" ht="39.75" customHeight="1">
      <c r="A65" s="3" t="s">
        <v>180</v>
      </c>
      <c r="B65" s="66" t="s">
        <v>206</v>
      </c>
      <c r="C65" s="46">
        <v>3826200</v>
      </c>
      <c r="D65" s="46">
        <v>1994750</v>
      </c>
      <c r="E65" s="46">
        <v>1108802.2</v>
      </c>
      <c r="F65" s="19">
        <f t="shared" si="0"/>
        <v>28.979201296325336</v>
      </c>
      <c r="G65" s="35">
        <v>112.5</v>
      </c>
    </row>
    <row r="66" spans="1:7" s="36" customFormat="1" ht="57.75" customHeight="1">
      <c r="A66" s="3" t="s">
        <v>157</v>
      </c>
      <c r="B66" s="66" t="s">
        <v>126</v>
      </c>
      <c r="C66" s="46">
        <v>177081600</v>
      </c>
      <c r="D66" s="46">
        <v>93027205</v>
      </c>
      <c r="E66" s="46">
        <v>107698435</v>
      </c>
      <c r="F66" s="19">
        <f t="shared" si="1"/>
        <v>60.818535070837399</v>
      </c>
      <c r="G66" s="35">
        <v>97.4</v>
      </c>
    </row>
    <row r="67" spans="1:7" s="36" customFormat="1" ht="57" customHeight="1">
      <c r="A67" s="3" t="s">
        <v>158</v>
      </c>
      <c r="B67" s="65" t="s">
        <v>154</v>
      </c>
      <c r="C67" s="46">
        <v>895900</v>
      </c>
      <c r="D67" s="46">
        <v>555500</v>
      </c>
      <c r="E67" s="46">
        <v>304171.19</v>
      </c>
      <c r="F67" s="19">
        <f t="shared" si="0"/>
        <v>33.951466681549277</v>
      </c>
      <c r="G67" s="35">
        <v>72.8</v>
      </c>
    </row>
    <row r="68" spans="1:7" s="36" customFormat="1" ht="75" customHeight="1">
      <c r="A68" s="3" t="s">
        <v>159</v>
      </c>
      <c r="B68" s="6" t="s">
        <v>69</v>
      </c>
      <c r="C68" s="46">
        <v>394000</v>
      </c>
      <c r="D68" s="46">
        <v>208700</v>
      </c>
      <c r="E68" s="46">
        <v>187262.7</v>
      </c>
      <c r="F68" s="19">
        <f t="shared" si="1"/>
        <v>47.528604060913707</v>
      </c>
      <c r="G68" s="35">
        <v>118.4</v>
      </c>
    </row>
    <row r="69" spans="1:7" s="36" customFormat="1" ht="45" customHeight="1">
      <c r="A69" s="3" t="s">
        <v>160</v>
      </c>
      <c r="B69" s="6" t="s">
        <v>85</v>
      </c>
      <c r="C69" s="46">
        <v>973900</v>
      </c>
      <c r="D69" s="46">
        <v>487200</v>
      </c>
      <c r="E69" s="46">
        <v>487200</v>
      </c>
      <c r="F69" s="19">
        <f t="shared" si="1"/>
        <v>50.025669986651607</v>
      </c>
      <c r="G69" s="35">
        <v>102.4</v>
      </c>
    </row>
    <row r="70" spans="1:7" s="36" customFormat="1" ht="58.2" customHeight="1">
      <c r="A70" s="3" t="s">
        <v>161</v>
      </c>
      <c r="B70" s="6" t="s">
        <v>24</v>
      </c>
      <c r="C70" s="46">
        <v>394000</v>
      </c>
      <c r="D70" s="46">
        <v>208700</v>
      </c>
      <c r="E70" s="46">
        <v>178791.5</v>
      </c>
      <c r="F70" s="19">
        <f t="shared" si="1"/>
        <v>45.378553299492388</v>
      </c>
      <c r="G70" s="35">
        <v>115.9</v>
      </c>
    </row>
    <row r="71" spans="1:7" s="36" customFormat="1" ht="66.75" customHeight="1">
      <c r="A71" s="11" t="s">
        <v>217</v>
      </c>
      <c r="B71" s="6" t="s">
        <v>218</v>
      </c>
      <c r="C71" s="46">
        <v>6118000</v>
      </c>
      <c r="D71" s="46">
        <v>3370800</v>
      </c>
      <c r="E71" s="46">
        <v>639771.52</v>
      </c>
      <c r="F71" s="19">
        <f t="shared" si="1"/>
        <v>10.45720039228506</v>
      </c>
      <c r="G71" s="35">
        <v>139.6</v>
      </c>
    </row>
    <row r="72" spans="1:7" s="36" customFormat="1" ht="55.5" customHeight="1">
      <c r="A72" s="3" t="s">
        <v>253</v>
      </c>
      <c r="B72" s="85" t="s">
        <v>254</v>
      </c>
      <c r="C72" s="46">
        <v>3000000</v>
      </c>
      <c r="D72" s="46">
        <v>3000000</v>
      </c>
      <c r="E72" s="46">
        <v>1799981.35</v>
      </c>
      <c r="F72" s="19">
        <f t="shared" si="1"/>
        <v>59.999378333333333</v>
      </c>
      <c r="G72" s="35"/>
    </row>
    <row r="73" spans="1:7" s="36" customFormat="1" ht="39" customHeight="1">
      <c r="A73" s="11" t="s">
        <v>245</v>
      </c>
      <c r="B73" s="81" t="s">
        <v>246</v>
      </c>
      <c r="C73" s="46">
        <v>3000000</v>
      </c>
      <c r="D73" s="46">
        <v>3000000</v>
      </c>
      <c r="E73" s="46">
        <v>900000</v>
      </c>
      <c r="F73" s="19">
        <f t="shared" si="1"/>
        <v>30</v>
      </c>
      <c r="G73" s="35"/>
    </row>
    <row r="74" spans="1:7" s="36" customFormat="1" ht="85.2" customHeight="1">
      <c r="A74" s="17" t="s">
        <v>162</v>
      </c>
      <c r="B74" s="6" t="s">
        <v>81</v>
      </c>
      <c r="C74" s="46">
        <v>394000</v>
      </c>
      <c r="D74" s="46">
        <v>208700</v>
      </c>
      <c r="E74" s="46">
        <v>156543.76999999999</v>
      </c>
      <c r="F74" s="19">
        <f t="shared" si="1"/>
        <v>39.731921319796946</v>
      </c>
      <c r="G74" s="35">
        <v>88.1</v>
      </c>
    </row>
    <row r="75" spans="1:7" s="36" customFormat="1" ht="87" customHeight="1">
      <c r="A75" s="17" t="s">
        <v>247</v>
      </c>
      <c r="B75" s="81" t="s">
        <v>248</v>
      </c>
      <c r="C75" s="46">
        <v>79200</v>
      </c>
      <c r="D75" s="46">
        <v>39600</v>
      </c>
      <c r="E75" s="46">
        <v>9033.1200000000008</v>
      </c>
      <c r="F75" s="19">
        <f t="shared" si="1"/>
        <v>11.405454545454546</v>
      </c>
      <c r="G75" s="35"/>
    </row>
    <row r="76" spans="1:7" s="36" customFormat="1" ht="93" customHeight="1">
      <c r="A76" s="3" t="s">
        <v>163</v>
      </c>
      <c r="B76" s="6" t="s">
        <v>93</v>
      </c>
      <c r="C76" s="46">
        <v>1246300</v>
      </c>
      <c r="D76" s="46">
        <v>623150</v>
      </c>
      <c r="E76" s="46">
        <v>452858</v>
      </c>
      <c r="F76" s="19">
        <f t="shared" si="1"/>
        <v>36.336195137607319</v>
      </c>
      <c r="G76" s="35">
        <v>85.9</v>
      </c>
    </row>
    <row r="77" spans="1:7" s="36" customFormat="1" ht="62.4" customHeight="1">
      <c r="A77" s="3" t="s">
        <v>250</v>
      </c>
      <c r="B77" s="82" t="s">
        <v>249</v>
      </c>
      <c r="C77" s="46">
        <v>1218640</v>
      </c>
      <c r="D77" s="46">
        <v>802744</v>
      </c>
      <c r="E77" s="46">
        <v>702401</v>
      </c>
      <c r="F77" s="19">
        <f t="shared" si="1"/>
        <v>57.638104772533318</v>
      </c>
      <c r="G77" s="35"/>
    </row>
    <row r="78" spans="1:7" s="36" customFormat="1" ht="57" customHeight="1">
      <c r="A78" s="3" t="s">
        <v>164</v>
      </c>
      <c r="B78" s="6" t="s">
        <v>127</v>
      </c>
      <c r="C78" s="46">
        <v>21177552.399999999</v>
      </c>
      <c r="D78" s="46">
        <v>13283123</v>
      </c>
      <c r="E78" s="46">
        <v>14110273</v>
      </c>
      <c r="F78" s="19">
        <f t="shared" si="1"/>
        <v>66.628440971299412</v>
      </c>
      <c r="G78" s="35">
        <v>110</v>
      </c>
    </row>
    <row r="79" spans="1:7" s="36" customFormat="1" ht="69" customHeight="1">
      <c r="A79" s="3" t="s">
        <v>165</v>
      </c>
      <c r="B79" s="6" t="s">
        <v>89</v>
      </c>
      <c r="C79" s="46">
        <v>394000</v>
      </c>
      <c r="D79" s="46">
        <v>208700</v>
      </c>
      <c r="E79" s="46">
        <v>96193.68</v>
      </c>
      <c r="F79" s="19">
        <f t="shared" si="1"/>
        <v>24.414639593908628</v>
      </c>
      <c r="G79" s="35">
        <v>101.6</v>
      </c>
    </row>
    <row r="80" spans="1:7" s="36" customFormat="1" ht="58.5" customHeight="1">
      <c r="A80" s="3" t="s">
        <v>166</v>
      </c>
      <c r="B80" s="6" t="s">
        <v>82</v>
      </c>
      <c r="C80" s="46">
        <v>1900</v>
      </c>
      <c r="D80" s="46">
        <v>1900</v>
      </c>
      <c r="E80" s="46"/>
      <c r="F80" s="19">
        <f t="shared" si="1"/>
        <v>0</v>
      </c>
      <c r="G80" s="35"/>
    </row>
    <row r="81" spans="1:7" s="36" customFormat="1" ht="90.6" customHeight="1">
      <c r="A81" s="3" t="s">
        <v>167</v>
      </c>
      <c r="B81" s="6" t="s">
        <v>80</v>
      </c>
      <c r="C81" s="46">
        <v>67500</v>
      </c>
      <c r="D81" s="46">
        <v>33748</v>
      </c>
      <c r="E81" s="46">
        <v>23963.3</v>
      </c>
      <c r="F81" s="19">
        <f t="shared" si="1"/>
        <v>35.501185185185186</v>
      </c>
      <c r="G81" s="35">
        <v>72.599999999999994</v>
      </c>
    </row>
    <row r="82" spans="1:7" s="36" customFormat="1" ht="73.95" customHeight="1">
      <c r="A82" s="3" t="s">
        <v>168</v>
      </c>
      <c r="B82" s="6" t="s">
        <v>117</v>
      </c>
      <c r="C82" s="46">
        <v>3282400</v>
      </c>
      <c r="D82" s="46">
        <v>1641198</v>
      </c>
      <c r="E82" s="46">
        <v>1186595</v>
      </c>
      <c r="F82" s="19">
        <f t="shared" si="1"/>
        <v>36.15022544479649</v>
      </c>
      <c r="G82" s="35">
        <v>106.7</v>
      </c>
    </row>
    <row r="83" spans="1:7" s="36" customFormat="1" ht="111.75" customHeight="1">
      <c r="A83" s="3" t="s">
        <v>169</v>
      </c>
      <c r="B83" s="6" t="s">
        <v>118</v>
      </c>
      <c r="C83" s="46">
        <v>586900</v>
      </c>
      <c r="D83" s="46">
        <v>293448</v>
      </c>
      <c r="E83" s="46">
        <v>274687</v>
      </c>
      <c r="F83" s="19">
        <f t="shared" si="1"/>
        <v>46.803032884648154</v>
      </c>
      <c r="G83" s="35">
        <v>104.7</v>
      </c>
    </row>
    <row r="84" spans="1:7" s="36" customFormat="1" ht="122.25" customHeight="1">
      <c r="A84" s="3" t="s">
        <v>170</v>
      </c>
      <c r="B84" s="6" t="s">
        <v>119</v>
      </c>
      <c r="C84" s="46">
        <v>117200</v>
      </c>
      <c r="D84" s="46">
        <v>58592</v>
      </c>
      <c r="E84" s="46">
        <v>44665.1</v>
      </c>
      <c r="F84" s="19">
        <f t="shared" si="1"/>
        <v>38.110153583617745</v>
      </c>
      <c r="G84" s="35">
        <v>105.2</v>
      </c>
    </row>
    <row r="85" spans="1:7" s="36" customFormat="1" ht="72" customHeight="1">
      <c r="A85" s="3" t="s">
        <v>171</v>
      </c>
      <c r="B85" s="6" t="s">
        <v>147</v>
      </c>
      <c r="C85" s="46">
        <v>1495200</v>
      </c>
      <c r="D85" s="46">
        <v>747600</v>
      </c>
      <c r="E85" s="46">
        <v>640800</v>
      </c>
      <c r="F85" s="19">
        <f t="shared" si="1"/>
        <v>42.857142857142854</v>
      </c>
      <c r="G85" s="35">
        <v>73.599999999999994</v>
      </c>
    </row>
    <row r="86" spans="1:7" s="36" customFormat="1" ht="67.5" customHeight="1">
      <c r="A86" s="3" t="s">
        <v>172</v>
      </c>
      <c r="B86" s="6" t="s">
        <v>146</v>
      </c>
      <c r="C86" s="46">
        <v>1006880</v>
      </c>
      <c r="D86" s="46">
        <v>482440</v>
      </c>
      <c r="E86" s="46">
        <v>413520</v>
      </c>
      <c r="F86" s="19">
        <f t="shared" si="1"/>
        <v>41.069442237406641</v>
      </c>
      <c r="G86" s="35">
        <v>91.7</v>
      </c>
    </row>
    <row r="87" spans="1:7" s="36" customFormat="1" ht="70.5" customHeight="1">
      <c r="A87" s="3" t="s">
        <v>173</v>
      </c>
      <c r="B87" s="6" t="s">
        <v>181</v>
      </c>
      <c r="C87" s="46">
        <v>893500</v>
      </c>
      <c r="D87" s="46">
        <v>893500</v>
      </c>
      <c r="E87" s="46">
        <v>892700</v>
      </c>
      <c r="F87" s="19">
        <f t="shared" si="1"/>
        <v>99.910464465584781</v>
      </c>
      <c r="G87" s="35">
        <v>67.2</v>
      </c>
    </row>
    <row r="88" spans="1:7" s="36" customFormat="1" ht="27.75" customHeight="1" thickBot="1">
      <c r="A88" s="3" t="s">
        <v>174</v>
      </c>
      <c r="B88" s="6" t="s">
        <v>150</v>
      </c>
      <c r="C88" s="46">
        <v>172746.77</v>
      </c>
      <c r="D88" s="46">
        <v>172746.77</v>
      </c>
      <c r="E88" s="46">
        <v>172746.77</v>
      </c>
      <c r="F88" s="19">
        <f t="shared" si="1"/>
        <v>100</v>
      </c>
      <c r="G88" s="35">
        <v>220</v>
      </c>
    </row>
    <row r="89" spans="1:7" s="36" customFormat="1" ht="54" customHeight="1" thickBot="1">
      <c r="A89" s="73" t="s">
        <v>233</v>
      </c>
      <c r="B89" s="76" t="s">
        <v>234</v>
      </c>
      <c r="C89" s="80">
        <v>1500000</v>
      </c>
      <c r="D89" s="46">
        <v>1500000</v>
      </c>
      <c r="E89" s="46">
        <v>750000</v>
      </c>
      <c r="F89" s="19">
        <f t="shared" si="1"/>
        <v>50</v>
      </c>
      <c r="G89" s="35">
        <v>75</v>
      </c>
    </row>
    <row r="90" spans="1:7" s="36" customFormat="1" ht="64.5" customHeight="1">
      <c r="A90" s="3" t="s">
        <v>231</v>
      </c>
      <c r="B90" s="6" t="s">
        <v>232</v>
      </c>
      <c r="C90" s="46">
        <v>2309000</v>
      </c>
      <c r="D90" s="46">
        <v>888165</v>
      </c>
      <c r="E90" s="46">
        <v>1046900.2</v>
      </c>
      <c r="F90" s="19">
        <f t="shared" si="1"/>
        <v>45.339982676483324</v>
      </c>
      <c r="G90" s="35">
        <v>138.4</v>
      </c>
    </row>
    <row r="91" spans="1:7" s="36" customFormat="1" ht="52.5" customHeight="1">
      <c r="A91" s="3" t="s">
        <v>210</v>
      </c>
      <c r="B91" s="6" t="s">
        <v>211</v>
      </c>
      <c r="C91" s="46">
        <v>300000</v>
      </c>
      <c r="D91" s="46">
        <v>300000</v>
      </c>
      <c r="E91" s="46">
        <v>300000</v>
      </c>
      <c r="F91" s="19">
        <f t="shared" si="1"/>
        <v>100</v>
      </c>
      <c r="G91" s="35">
        <v>171.4</v>
      </c>
    </row>
    <row r="92" spans="1:7" s="36" customFormat="1" ht="51.75" customHeight="1">
      <c r="A92" s="3" t="s">
        <v>212</v>
      </c>
      <c r="B92" s="64" t="s">
        <v>209</v>
      </c>
      <c r="C92" s="46">
        <v>12329700</v>
      </c>
      <c r="D92" s="46">
        <v>6164845</v>
      </c>
      <c r="E92" s="46">
        <v>6207225</v>
      </c>
      <c r="F92" s="19">
        <f t="shared" si="1"/>
        <v>50.343682328037175</v>
      </c>
      <c r="G92" s="35">
        <v>81.3</v>
      </c>
    </row>
    <row r="93" spans="1:7" s="36" customFormat="1" ht="79.5" customHeight="1">
      <c r="A93" s="3" t="s">
        <v>207</v>
      </c>
      <c r="B93" s="64" t="s">
        <v>208</v>
      </c>
      <c r="C93" s="46">
        <v>37400</v>
      </c>
      <c r="D93" s="46">
        <v>37400</v>
      </c>
      <c r="E93" s="46"/>
      <c r="F93" s="19">
        <f t="shared" si="1"/>
        <v>0</v>
      </c>
      <c r="G93" s="35"/>
    </row>
    <row r="94" spans="1:7" s="36" customFormat="1" ht="61.5" customHeight="1">
      <c r="A94" s="3" t="s">
        <v>240</v>
      </c>
      <c r="B94" s="81" t="s">
        <v>241</v>
      </c>
      <c r="C94" s="46">
        <v>1915900</v>
      </c>
      <c r="D94" s="46">
        <v>957950</v>
      </c>
      <c r="E94" s="46">
        <v>884249.54</v>
      </c>
      <c r="F94" s="19">
        <f t="shared" si="1"/>
        <v>46.153219896654313</v>
      </c>
      <c r="G94" s="35"/>
    </row>
    <row r="95" spans="1:7" s="36" customFormat="1" ht="55.2">
      <c r="A95" s="3" t="s">
        <v>175</v>
      </c>
      <c r="B95" s="64" t="s">
        <v>145</v>
      </c>
      <c r="C95" s="46"/>
      <c r="D95" s="46"/>
      <c r="E95" s="46"/>
      <c r="F95" s="19" t="e">
        <f t="shared" si="1"/>
        <v>#DIV/0!</v>
      </c>
      <c r="G95" s="57"/>
    </row>
    <row r="96" spans="1:7" s="36" customFormat="1" ht="57.75" customHeight="1">
      <c r="A96" s="3" t="s">
        <v>176</v>
      </c>
      <c r="B96" s="6" t="s">
        <v>110</v>
      </c>
      <c r="C96" s="46"/>
      <c r="D96" s="46"/>
      <c r="E96" s="46"/>
      <c r="F96" s="19" t="e">
        <f t="shared" si="1"/>
        <v>#DIV/0!</v>
      </c>
      <c r="G96" s="57"/>
    </row>
    <row r="97" spans="1:7" s="36" customFormat="1" ht="14.4">
      <c r="A97" s="26"/>
      <c r="B97" s="12" t="s">
        <v>25</v>
      </c>
      <c r="C97" s="48">
        <f>C6+C53</f>
        <v>474601300.96000004</v>
      </c>
      <c r="D97" s="48">
        <f>D6+D53</f>
        <v>279495547.55000001</v>
      </c>
      <c r="E97" s="48">
        <f>E6+E53</f>
        <v>227777511.33999997</v>
      </c>
      <c r="F97" s="19">
        <f t="shared" si="1"/>
        <v>47.993444366726948</v>
      </c>
      <c r="G97" s="35">
        <v>98.4</v>
      </c>
    </row>
    <row r="98" spans="1:7" s="23" customFormat="1" ht="14.4">
      <c r="A98" s="37"/>
      <c r="B98" s="38" t="s">
        <v>26</v>
      </c>
      <c r="C98" s="50"/>
      <c r="D98" s="50"/>
      <c r="E98" s="50"/>
      <c r="F98" s="19"/>
      <c r="G98" s="19"/>
    </row>
    <row r="99" spans="1:7" s="36" customFormat="1" ht="27" customHeight="1">
      <c r="A99" s="8" t="s">
        <v>28</v>
      </c>
      <c r="B99" s="6" t="s">
        <v>87</v>
      </c>
      <c r="C99" s="46">
        <v>41394635.310000002</v>
      </c>
      <c r="D99" s="46">
        <v>41394635.310000002</v>
      </c>
      <c r="E99" s="46">
        <v>18923984.469999999</v>
      </c>
      <c r="F99" s="19">
        <f t="shared" si="1"/>
        <v>45.716031384937445</v>
      </c>
      <c r="G99" s="35">
        <v>98</v>
      </c>
    </row>
    <row r="100" spans="1:7" s="36" customFormat="1" ht="31.5" customHeight="1">
      <c r="A100" s="27"/>
      <c r="B100" s="6" t="s">
        <v>58</v>
      </c>
      <c r="C100" s="46">
        <v>36215687.289999999</v>
      </c>
      <c r="D100" s="46">
        <v>36215687.289999999</v>
      </c>
      <c r="E100" s="46">
        <v>16235379.91</v>
      </c>
      <c r="F100" s="19">
        <f t="shared" si="1"/>
        <v>44.82968880307007</v>
      </c>
      <c r="G100" s="35">
        <v>112.2</v>
      </c>
    </row>
    <row r="101" spans="1:7" s="36" customFormat="1" ht="35.25" customHeight="1">
      <c r="A101" s="45" t="s">
        <v>112</v>
      </c>
      <c r="B101" s="6" t="s">
        <v>113</v>
      </c>
      <c r="C101" s="46">
        <v>3003289.64</v>
      </c>
      <c r="D101" s="46">
        <v>3003289.64</v>
      </c>
      <c r="E101" s="46">
        <v>1490307.34</v>
      </c>
      <c r="F101" s="19">
        <f t="shared" si="1"/>
        <v>49.6224979486161</v>
      </c>
      <c r="G101" s="35">
        <v>101.6</v>
      </c>
    </row>
    <row r="102" spans="1:7" s="36" customFormat="1" ht="27.6">
      <c r="A102" s="45"/>
      <c r="B102" s="6" t="s">
        <v>123</v>
      </c>
      <c r="C102" s="46">
        <v>2349830</v>
      </c>
      <c r="D102" s="46">
        <v>2349830</v>
      </c>
      <c r="E102" s="46">
        <v>1389309.28</v>
      </c>
      <c r="F102" s="19">
        <f t="shared" si="1"/>
        <v>59.123820872148201</v>
      </c>
      <c r="G102" s="35">
        <v>102.2</v>
      </c>
    </row>
    <row r="103" spans="1:7" s="36" customFormat="1" ht="27" customHeight="1">
      <c r="A103" s="8" t="s">
        <v>29</v>
      </c>
      <c r="B103" s="6" t="s">
        <v>27</v>
      </c>
      <c r="C103" s="46">
        <v>42027933</v>
      </c>
      <c r="D103" s="46">
        <v>42027933</v>
      </c>
      <c r="E103" s="46">
        <v>5256174.42</v>
      </c>
      <c r="F103" s="19">
        <f t="shared" si="1"/>
        <v>12.506383361751338</v>
      </c>
      <c r="G103" s="35">
        <v>110.9</v>
      </c>
    </row>
    <row r="104" spans="1:7" s="36" customFormat="1" ht="33" customHeight="1">
      <c r="A104" s="8"/>
      <c r="B104" s="6" t="s">
        <v>59</v>
      </c>
      <c r="C104" s="46">
        <v>2870863.74</v>
      </c>
      <c r="D104" s="46">
        <v>2870863.74</v>
      </c>
      <c r="E104" s="46">
        <v>1008427.44</v>
      </c>
      <c r="F104" s="19">
        <f t="shared" si="1"/>
        <v>35.126273182160844</v>
      </c>
      <c r="G104" s="35">
        <v>107.1</v>
      </c>
    </row>
    <row r="105" spans="1:7" s="36" customFormat="1" ht="25.5" customHeight="1">
      <c r="A105" s="8" t="s">
        <v>139</v>
      </c>
      <c r="B105" s="6" t="s">
        <v>140</v>
      </c>
      <c r="C105" s="46">
        <v>37400</v>
      </c>
      <c r="D105" s="46">
        <v>37400</v>
      </c>
      <c r="E105" s="46"/>
      <c r="F105" s="19">
        <f t="shared" si="1"/>
        <v>0</v>
      </c>
      <c r="G105" s="35">
        <v>51.2</v>
      </c>
    </row>
    <row r="106" spans="1:7" s="36" customFormat="1" ht="33" customHeight="1">
      <c r="A106" s="8" t="s">
        <v>120</v>
      </c>
      <c r="B106" s="6" t="s">
        <v>121</v>
      </c>
      <c r="C106" s="46">
        <v>32913000</v>
      </c>
      <c r="D106" s="46">
        <v>32913000</v>
      </c>
      <c r="E106" s="46">
        <v>2350761.69</v>
      </c>
      <c r="F106" s="19">
        <f t="shared" ref="F106:F134" si="2">(E106*100)/C106</f>
        <v>7.1423501048218032</v>
      </c>
      <c r="G106" s="35">
        <v>111.6</v>
      </c>
    </row>
    <row r="107" spans="1:7" s="36" customFormat="1" ht="37.5" customHeight="1">
      <c r="A107" s="8" t="s">
        <v>70</v>
      </c>
      <c r="B107" s="6" t="s">
        <v>95</v>
      </c>
      <c r="C107" s="46">
        <v>3077533</v>
      </c>
      <c r="D107" s="46">
        <v>3077533</v>
      </c>
      <c r="E107" s="46">
        <v>1105431.3799999999</v>
      </c>
      <c r="F107" s="19">
        <f t="shared" si="2"/>
        <v>35.919399726989113</v>
      </c>
      <c r="G107" s="35">
        <v>106.1</v>
      </c>
    </row>
    <row r="108" spans="1:7" s="36" customFormat="1" ht="44.25" customHeight="1">
      <c r="A108" s="8" t="s">
        <v>70</v>
      </c>
      <c r="B108" s="6" t="s">
        <v>114</v>
      </c>
      <c r="C108" s="46">
        <v>6000000</v>
      </c>
      <c r="D108" s="46">
        <v>6000000</v>
      </c>
      <c r="E108" s="46">
        <v>1799981.35</v>
      </c>
      <c r="F108" s="19">
        <f t="shared" si="2"/>
        <v>29.999689166666666</v>
      </c>
      <c r="G108" s="35"/>
    </row>
    <row r="109" spans="1:7" s="36" customFormat="1" ht="44.25" customHeight="1">
      <c r="A109" s="8" t="s">
        <v>187</v>
      </c>
      <c r="B109" s="6" t="s">
        <v>189</v>
      </c>
      <c r="C109" s="46">
        <v>100000</v>
      </c>
      <c r="D109" s="46">
        <v>100000</v>
      </c>
      <c r="E109" s="46"/>
      <c r="F109" s="19">
        <f t="shared" si="2"/>
        <v>0</v>
      </c>
      <c r="G109" s="35"/>
    </row>
    <row r="110" spans="1:7" s="36" customFormat="1" ht="25.5" customHeight="1">
      <c r="A110" s="8" t="s">
        <v>188</v>
      </c>
      <c r="B110" s="6" t="s">
        <v>190</v>
      </c>
      <c r="C110" s="46">
        <v>100000</v>
      </c>
      <c r="D110" s="46">
        <v>100000</v>
      </c>
      <c r="E110" s="46"/>
      <c r="F110" s="19">
        <f t="shared" si="2"/>
        <v>0</v>
      </c>
      <c r="G110" s="35"/>
    </row>
    <row r="111" spans="1:7" s="36" customFormat="1" ht="25.5" customHeight="1">
      <c r="A111" s="8" t="s">
        <v>30</v>
      </c>
      <c r="B111" s="6" t="s">
        <v>34</v>
      </c>
      <c r="C111" s="46">
        <v>316419498.68000001</v>
      </c>
      <c r="D111" s="46">
        <v>316419498.68000001</v>
      </c>
      <c r="E111" s="46">
        <v>176635542.31</v>
      </c>
      <c r="F111" s="19">
        <f t="shared" si="2"/>
        <v>55.823216662331639</v>
      </c>
      <c r="G111" s="35">
        <v>96.9</v>
      </c>
    </row>
    <row r="112" spans="1:7" s="36" customFormat="1" ht="40.5" customHeight="1">
      <c r="A112" s="27" t="s">
        <v>30</v>
      </c>
      <c r="B112" s="6" t="s">
        <v>124</v>
      </c>
      <c r="C112" s="51">
        <v>255759360.56</v>
      </c>
      <c r="D112" s="46">
        <v>255759360.56</v>
      </c>
      <c r="E112" s="46">
        <v>148437666.91999999</v>
      </c>
      <c r="F112" s="19">
        <f t="shared" si="2"/>
        <v>58.03801925176348</v>
      </c>
      <c r="G112" s="35">
        <v>101.3</v>
      </c>
    </row>
    <row r="113" spans="1:7" s="36" customFormat="1" ht="30" customHeight="1">
      <c r="A113" s="8" t="s">
        <v>31</v>
      </c>
      <c r="B113" s="6" t="s">
        <v>98</v>
      </c>
      <c r="C113" s="46">
        <v>67525876.769999996</v>
      </c>
      <c r="D113" s="46">
        <v>67525876.769999996</v>
      </c>
      <c r="E113" s="46">
        <v>30218206.620000001</v>
      </c>
      <c r="F113" s="19">
        <f t="shared" si="2"/>
        <v>44.750557957101819</v>
      </c>
      <c r="G113" s="35">
        <v>104.9</v>
      </c>
    </row>
    <row r="114" spans="1:7" s="36" customFormat="1" ht="25.5" customHeight="1">
      <c r="A114" s="27" t="s">
        <v>31</v>
      </c>
      <c r="B114" s="6" t="s">
        <v>124</v>
      </c>
      <c r="C114" s="46">
        <v>55661557.359999999</v>
      </c>
      <c r="D114" s="46">
        <v>55661557.359999999</v>
      </c>
      <c r="E114" s="46">
        <v>25205643.489999998</v>
      </c>
      <c r="F114" s="19">
        <f t="shared" si="2"/>
        <v>45.283755405869229</v>
      </c>
      <c r="G114" s="35">
        <v>106.7</v>
      </c>
    </row>
    <row r="115" spans="1:7" s="36" customFormat="1" ht="33.75" customHeight="1">
      <c r="A115" s="8" t="s">
        <v>32</v>
      </c>
      <c r="B115" s="6" t="s">
        <v>35</v>
      </c>
      <c r="C115" s="46">
        <v>48738876.770000003</v>
      </c>
      <c r="D115" s="46">
        <v>48738876.770000003</v>
      </c>
      <c r="E115" s="46">
        <v>21155077.920000002</v>
      </c>
      <c r="F115" s="19">
        <f t="shared" si="2"/>
        <v>43.404935283657338</v>
      </c>
      <c r="G115" s="57">
        <v>105.8</v>
      </c>
    </row>
    <row r="116" spans="1:7" s="36" customFormat="1" ht="31.5" customHeight="1">
      <c r="A116" s="28" t="s">
        <v>33</v>
      </c>
      <c r="B116" s="6" t="s">
        <v>109</v>
      </c>
      <c r="C116" s="46">
        <v>18787000</v>
      </c>
      <c r="D116" s="46">
        <v>18787000</v>
      </c>
      <c r="E116" s="46">
        <v>9063128.6999999993</v>
      </c>
      <c r="F116" s="19">
        <f t="shared" si="2"/>
        <v>48.241489860009573</v>
      </c>
      <c r="G116" s="35">
        <v>102.4</v>
      </c>
    </row>
    <row r="117" spans="1:7" s="36" customFormat="1" ht="33" customHeight="1">
      <c r="A117" s="29">
        <v>1000</v>
      </c>
      <c r="B117" s="12" t="s">
        <v>36</v>
      </c>
      <c r="C117" s="48">
        <f>SUM(C118,C119,C120,C121,C122)</f>
        <v>3362686.5</v>
      </c>
      <c r="D117" s="48">
        <f>SUM(D118,D119,D120,D121,D122)</f>
        <v>3362686.5</v>
      </c>
      <c r="E117" s="48">
        <f>SUM(E118,E119,E120,E121,E122)</f>
        <v>1486134.9100000001</v>
      </c>
      <c r="F117" s="19">
        <f t="shared" si="2"/>
        <v>44.194869489023134</v>
      </c>
      <c r="G117" s="35">
        <v>97.5</v>
      </c>
    </row>
    <row r="118" spans="1:7" s="36" customFormat="1" ht="25.5" customHeight="1">
      <c r="A118" s="30" t="s">
        <v>72</v>
      </c>
      <c r="B118" s="39" t="s">
        <v>73</v>
      </c>
      <c r="C118" s="52">
        <v>526085</v>
      </c>
      <c r="D118" s="52">
        <v>526085</v>
      </c>
      <c r="E118" s="52">
        <v>290871.09999999998</v>
      </c>
      <c r="F118" s="19">
        <f t="shared" si="2"/>
        <v>55.289753556934706</v>
      </c>
      <c r="G118" s="55">
        <v>197.2</v>
      </c>
    </row>
    <row r="119" spans="1:7" s="36" customFormat="1" ht="33" customHeight="1">
      <c r="A119" s="8">
        <v>1003</v>
      </c>
      <c r="B119" s="6" t="s">
        <v>111</v>
      </c>
      <c r="C119" s="46">
        <v>895900</v>
      </c>
      <c r="D119" s="46">
        <v>895900</v>
      </c>
      <c r="E119" s="46">
        <v>304171.19</v>
      </c>
      <c r="F119" s="19">
        <f t="shared" si="2"/>
        <v>33.951466681549277</v>
      </c>
      <c r="G119" s="35">
        <v>82</v>
      </c>
    </row>
    <row r="120" spans="1:7" s="36" customFormat="1" ht="89.4" customHeight="1">
      <c r="A120" s="8" t="s">
        <v>141</v>
      </c>
      <c r="B120" s="6" t="s">
        <v>142</v>
      </c>
      <c r="C120" s="46">
        <v>200000</v>
      </c>
      <c r="D120" s="46">
        <v>200000</v>
      </c>
      <c r="E120" s="46">
        <v>14000</v>
      </c>
      <c r="F120" s="19">
        <f t="shared" si="2"/>
        <v>7</v>
      </c>
      <c r="G120" s="35">
        <v>97.3</v>
      </c>
    </row>
    <row r="121" spans="1:7" s="36" customFormat="1" ht="89.4" customHeight="1">
      <c r="A121" s="8" t="s">
        <v>141</v>
      </c>
      <c r="B121" s="6" t="s">
        <v>153</v>
      </c>
      <c r="C121" s="46"/>
      <c r="D121" s="46"/>
      <c r="E121" s="46"/>
      <c r="F121" s="19" t="e">
        <f t="shared" si="2"/>
        <v>#DIV/0!</v>
      </c>
      <c r="G121" s="35"/>
    </row>
    <row r="122" spans="1:7" s="36" customFormat="1" ht="30.75" customHeight="1">
      <c r="A122" s="31" t="s">
        <v>65</v>
      </c>
      <c r="B122" s="40" t="s">
        <v>94</v>
      </c>
      <c r="C122" s="53">
        <v>1740701.5</v>
      </c>
      <c r="D122" s="54">
        <v>1740701.5</v>
      </c>
      <c r="E122" s="53">
        <v>877092.62</v>
      </c>
      <c r="F122" s="19">
        <f t="shared" si="2"/>
        <v>50.387307645796824</v>
      </c>
      <c r="G122" s="35">
        <v>91.6</v>
      </c>
    </row>
    <row r="123" spans="1:7" s="36" customFormat="1" ht="34.5" customHeight="1">
      <c r="A123" s="31" t="s">
        <v>86</v>
      </c>
      <c r="B123" s="40" t="s">
        <v>96</v>
      </c>
      <c r="C123" s="53">
        <v>50000</v>
      </c>
      <c r="D123" s="54">
        <v>50000</v>
      </c>
      <c r="E123" s="53"/>
      <c r="F123" s="19">
        <f t="shared" si="2"/>
        <v>0</v>
      </c>
      <c r="G123" s="35">
        <v>80.400000000000006</v>
      </c>
    </row>
    <row r="124" spans="1:7" s="36" customFormat="1" ht="25.5" customHeight="1">
      <c r="A124" s="31" t="s">
        <v>100</v>
      </c>
      <c r="B124" s="40" t="s">
        <v>101</v>
      </c>
      <c r="C124" s="53">
        <v>50000</v>
      </c>
      <c r="D124" s="54">
        <v>50000</v>
      </c>
      <c r="E124" s="53"/>
      <c r="F124" s="19">
        <f t="shared" si="2"/>
        <v>0</v>
      </c>
      <c r="G124" s="35">
        <v>80.400000000000006</v>
      </c>
    </row>
    <row r="125" spans="1:7" s="36" customFormat="1" ht="25.5" customHeight="1">
      <c r="A125" s="31" t="s">
        <v>102</v>
      </c>
      <c r="B125" s="40" t="s">
        <v>103</v>
      </c>
      <c r="C125" s="53">
        <v>1243500</v>
      </c>
      <c r="D125" s="54">
        <v>1243500</v>
      </c>
      <c r="E125" s="53">
        <v>1092700</v>
      </c>
      <c r="F125" s="19">
        <f t="shared" si="2"/>
        <v>87.872939284278246</v>
      </c>
      <c r="G125" s="35">
        <v>230.6</v>
      </c>
    </row>
    <row r="126" spans="1:7" s="36" customFormat="1" ht="27" customHeight="1">
      <c r="A126" s="31" t="s">
        <v>104</v>
      </c>
      <c r="B126" s="40" t="s">
        <v>71</v>
      </c>
      <c r="C126" s="53">
        <v>1243500</v>
      </c>
      <c r="D126" s="54">
        <v>1243500</v>
      </c>
      <c r="E126" s="53">
        <v>1092700</v>
      </c>
      <c r="F126" s="19">
        <f t="shared" si="2"/>
        <v>87.872939284278246</v>
      </c>
      <c r="G126" s="35">
        <v>230.6</v>
      </c>
    </row>
    <row r="127" spans="1:7" s="36" customFormat="1" ht="30" customHeight="1">
      <c r="A127" s="31" t="s">
        <v>105</v>
      </c>
      <c r="B127" s="40" t="s">
        <v>106</v>
      </c>
      <c r="C127" s="53">
        <v>11823.29</v>
      </c>
      <c r="D127" s="54">
        <v>11823.29</v>
      </c>
      <c r="E127" s="53"/>
      <c r="F127" s="19">
        <f t="shared" si="2"/>
        <v>0</v>
      </c>
      <c r="G127" s="35">
        <v>116.5</v>
      </c>
    </row>
    <row r="128" spans="1:7" s="36" customFormat="1" ht="27" customHeight="1">
      <c r="A128" s="31" t="s">
        <v>107</v>
      </c>
      <c r="B128" s="40" t="s">
        <v>108</v>
      </c>
      <c r="C128" s="53">
        <v>11823.29</v>
      </c>
      <c r="D128" s="54">
        <v>11823.29</v>
      </c>
      <c r="E128" s="53"/>
      <c r="F128" s="19">
        <f t="shared" si="2"/>
        <v>0</v>
      </c>
      <c r="G128" s="35">
        <v>116.5</v>
      </c>
    </row>
    <row r="129" spans="1:7" s="36" customFormat="1" ht="24" customHeight="1">
      <c r="A129" s="8" t="s">
        <v>99</v>
      </c>
      <c r="B129" s="6" t="s">
        <v>97</v>
      </c>
      <c r="C129" s="46">
        <v>975510</v>
      </c>
      <c r="D129" s="46">
        <v>975510</v>
      </c>
      <c r="E129" s="46">
        <v>488000</v>
      </c>
      <c r="F129" s="19">
        <f t="shared" si="2"/>
        <v>50.025115068015701</v>
      </c>
      <c r="G129" s="35">
        <v>59.8</v>
      </c>
    </row>
    <row r="130" spans="1:7" s="36" customFormat="1" ht="14.4">
      <c r="A130" s="27"/>
      <c r="B130" s="12" t="s">
        <v>37</v>
      </c>
      <c r="C130" s="48">
        <f>C99+C101+C103+C111+C113+C117+C123+C125+C127+C129+C109</f>
        <v>476114753.19</v>
      </c>
      <c r="D130" s="48">
        <f>D99+D101+D103+D111+D113+D117+D123+D125+D127+D129+D109</f>
        <v>476114753.19</v>
      </c>
      <c r="E130" s="48">
        <f>E99+E101+E103+E111+E113+E117+E123+E125+E127+E129+E109</f>
        <v>235591050.06999999</v>
      </c>
      <c r="F130" s="19">
        <f t="shared" si="2"/>
        <v>49.481989056529869</v>
      </c>
      <c r="G130" s="35">
        <v>72.5</v>
      </c>
    </row>
    <row r="131" spans="1:7" s="36" customFormat="1" ht="27.75" customHeight="1">
      <c r="A131" s="32"/>
      <c r="B131" s="12" t="s">
        <v>125</v>
      </c>
      <c r="C131" s="48">
        <f>C100+C102+C104+C112+C114</f>
        <v>352857298.95000005</v>
      </c>
      <c r="D131" s="48">
        <f>D100+D102+D104+D112+D114</f>
        <v>352857298.95000005</v>
      </c>
      <c r="E131" s="48">
        <f>E100+E102+E104+E112+E114</f>
        <v>192276427.03999999</v>
      </c>
      <c r="F131" s="19">
        <f t="shared" si="2"/>
        <v>54.491271007333083</v>
      </c>
      <c r="G131" s="35">
        <v>106</v>
      </c>
    </row>
    <row r="132" spans="1:7" s="36" customFormat="1" ht="20.25" customHeight="1">
      <c r="A132" s="27"/>
      <c r="B132" s="16" t="s">
        <v>49</v>
      </c>
      <c r="C132" s="48">
        <f>C138+C137</f>
        <v>1513452.2300000191</v>
      </c>
      <c r="D132" s="48">
        <f t="shared" ref="D132" si="3">D138+D137</f>
        <v>1513452.2300000191</v>
      </c>
      <c r="E132" s="48">
        <f>E138+E137+E135</f>
        <v>7813538.7299999893</v>
      </c>
      <c r="F132" s="19">
        <f t="shared" si="2"/>
        <v>516.27257042661267</v>
      </c>
      <c r="G132" s="35"/>
    </row>
    <row r="133" spans="1:7" s="36" customFormat="1" ht="14.4">
      <c r="A133" s="8"/>
      <c r="B133" s="12" t="s">
        <v>38</v>
      </c>
      <c r="C133" s="48">
        <f t="shared" ref="C133:D133" si="4">C138+C137+C135+C136</f>
        <v>1513452.2300000191</v>
      </c>
      <c r="D133" s="48">
        <f t="shared" si="4"/>
        <v>1513452.2300000191</v>
      </c>
      <c r="E133" s="48">
        <f>E138+E137+E135+E136</f>
        <v>7813538.7299999893</v>
      </c>
      <c r="F133" s="19">
        <f t="shared" si="2"/>
        <v>516.27257042661267</v>
      </c>
      <c r="G133" s="35"/>
    </row>
    <row r="134" spans="1:7" s="36" customFormat="1" ht="1.5" hidden="1" customHeight="1">
      <c r="A134" s="8" t="s">
        <v>66</v>
      </c>
      <c r="B134" s="6" t="s">
        <v>67</v>
      </c>
      <c r="C134" s="46"/>
      <c r="D134" s="46"/>
      <c r="E134" s="46"/>
      <c r="F134" s="19" t="e">
        <f t="shared" si="2"/>
        <v>#DIV/0!</v>
      </c>
      <c r="G134" s="35"/>
    </row>
    <row r="135" spans="1:7" s="36" customFormat="1" ht="44.25" customHeight="1">
      <c r="A135" s="8" t="s">
        <v>235</v>
      </c>
      <c r="B135" s="6" t="s">
        <v>236</v>
      </c>
      <c r="C135" s="46">
        <v>21300000</v>
      </c>
      <c r="D135" s="46">
        <v>21300000</v>
      </c>
      <c r="E135" s="46">
        <v>21300000</v>
      </c>
      <c r="F135" s="19"/>
      <c r="G135" s="35"/>
    </row>
    <row r="136" spans="1:7" s="36" customFormat="1" ht="61.5" customHeight="1">
      <c r="A136" s="8" t="s">
        <v>238</v>
      </c>
      <c r="B136" s="6" t="s">
        <v>237</v>
      </c>
      <c r="C136" s="46">
        <v>-21300000</v>
      </c>
      <c r="D136" s="46">
        <v>-21300000</v>
      </c>
      <c r="E136" s="46"/>
      <c r="F136" s="19"/>
      <c r="G136" s="35"/>
    </row>
    <row r="137" spans="1:7" s="36" customFormat="1" ht="28.5" customHeight="1">
      <c r="A137" s="8" t="s">
        <v>74</v>
      </c>
      <c r="B137" s="6" t="s">
        <v>76</v>
      </c>
      <c r="C137" s="46">
        <v>-495901300.95999998</v>
      </c>
      <c r="D137" s="46">
        <v>-495901300.95999998</v>
      </c>
      <c r="E137" s="46">
        <v>-255252929.44</v>
      </c>
      <c r="F137" s="19"/>
      <c r="G137" s="35"/>
    </row>
    <row r="138" spans="1:7" s="36" customFormat="1" ht="34.5" customHeight="1">
      <c r="A138" s="8" t="s">
        <v>75</v>
      </c>
      <c r="B138" s="6" t="s">
        <v>77</v>
      </c>
      <c r="C138" s="46">
        <v>497414753.19</v>
      </c>
      <c r="D138" s="46">
        <v>497414753.19</v>
      </c>
      <c r="E138" s="46">
        <v>241766468.16999999</v>
      </c>
      <c r="F138" s="19"/>
      <c r="G138" s="35"/>
    </row>
    <row r="139" spans="1:7" s="21" customFormat="1" ht="25.5" customHeight="1">
      <c r="A139" s="9"/>
      <c r="B139" s="22"/>
      <c r="C139" s="22"/>
      <c r="E139" s="43"/>
    </row>
    <row r="140" spans="1:7" s="21" customFormat="1" ht="15.75" hidden="1" customHeight="1">
      <c r="A140" s="9"/>
      <c r="B140" s="22"/>
      <c r="C140" s="22"/>
      <c r="E140" s="43"/>
    </row>
    <row r="141" spans="1:7" ht="13.5" customHeight="1">
      <c r="A141" s="91" t="s">
        <v>259</v>
      </c>
      <c r="B141" s="92"/>
      <c r="C141" s="92"/>
      <c r="D141" s="93"/>
      <c r="E141" s="93"/>
      <c r="F141" s="93"/>
      <c r="G141" s="93"/>
    </row>
  </sheetData>
  <mergeCells count="4">
    <mergeCell ref="B3:E3"/>
    <mergeCell ref="B4:E4"/>
    <mergeCell ref="A141:G141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User</cp:lastModifiedBy>
  <cp:lastPrinted>2023-07-07T10:48:36Z</cp:lastPrinted>
  <dcterms:created xsi:type="dcterms:W3CDTF">2006-08-11T13:13:49Z</dcterms:created>
  <dcterms:modified xsi:type="dcterms:W3CDTF">2023-07-11T09:58:16Z</dcterms:modified>
</cp:coreProperties>
</file>