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'Лист1'!$A$1:$G$56</definedName>
  </definedNames>
  <calcPr fullCalcOnLoad="1" refMode="R1C1"/>
</workbook>
</file>

<file path=xl/sharedStrings.xml><?xml version="1.0" encoding="utf-8"?>
<sst xmlns="http://schemas.openxmlformats.org/spreadsheetml/2006/main" count="99" uniqueCount="98">
  <si>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</si>
  <si>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</si>
  <si>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</si>
  <si>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</si>
  <si>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</si>
  <si>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</si>
  <si>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</si>
  <si>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</si>
  <si>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</si>
  <si>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</si>
  <si>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</si>
  <si>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</si>
  <si>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</si>
  <si>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</si>
  <si>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</si>
  <si>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</si>
  <si>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</si>
  <si>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</si>
  <si>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</si>
  <si>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</si>
  <si>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</si>
  <si>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</si>
  <si>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</si>
  <si>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</si>
  <si>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</si>
  <si>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</si>
  <si>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</si>
  <si>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</si>
  <si>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</si>
  <si>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</si>
  <si>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</si>
  <si>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</si>
  <si>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</si>
  <si>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</si>
  <si>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</si>
  <si>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</si>
  <si>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</si>
  <si>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</si>
  <si>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</si>
  <si>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</si>
  <si>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</si>
  <si>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</si>
  <si>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</si>
  <si>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</si>
  <si>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</si>
  <si>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</si>
  <si>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</si>
  <si>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</si>
  <si>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</si>
  <si>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</si>
  <si>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</si>
  <si>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</si>
  <si>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</si>
  <si>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</si>
  <si>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</si>
  <si>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</si>
  <si>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</si>
  <si>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</si>
  <si>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Субвенции бюджетам городских поселений на осуществление органами местного самоуправления поселений полномочий по первичному воинскому учету на территориях,где отсутствуют военные комиссариаты</t>
  </si>
  <si>
    <t>Дотации бюджетам поселений на выравнивание  бюджетной обеспеченности из районного фонда финансовой поддержки поселений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</si>
  <si>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</si>
  <si>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</si>
  <si>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</si>
  <si>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</si>
  <si>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</si>
  <si>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</si>
  <si>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</si>
  <si>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прочие безвозмездные поступления от негосударственных организаций в бюджеты городских поселений</t>
  </si>
  <si>
    <t>ПРИЛОЖЕНИЕ №1</t>
  </si>
  <si>
    <t>2 02 35118 13 0000 150</t>
  </si>
  <si>
    <t>2 02 15001 13 0002 150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</si>
  <si>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</si>
  <si>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</si>
  <si>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</si>
  <si>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</si>
  <si>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</si>
  <si>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</si>
  <si>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</si>
  <si>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</si>
  <si>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</si>
  <si>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</si>
  <si>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</si>
  <si>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</si>
  <si>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</si>
  <si>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</si>
  <si>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</si>
  <si>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2 07 05010 13 0000 150</t>
  </si>
  <si>
    <t>1 01 02080 01 0000 110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</si>
  <si>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</si>
  <si>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</si>
  <si>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невыясненные поступления</t>
  </si>
  <si>
    <t>Уточненный план БА за 2022 год</t>
  </si>
  <si>
    <t>Уточненный план ЛБО на   2022г.</t>
  </si>
  <si>
    <t>2 02 16001 13 0001 150</t>
  </si>
  <si>
    <t>на 01.07.2022 г.</t>
  </si>
  <si>
    <t>Исполнено на 01.07.2022 г.</t>
  </si>
  <si>
    <t>% исполнения на 01.07.2022 г.</t>
  </si>
  <si>
    <t>И.о.начальника финансового управления                        И.П.Кушнарева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</si>
</sst>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177" fontId="18" fillId="0" borderId="13" xfId="0" applyNumberFormat="1" applyFont="1" applyBorder="1" applyAlignment="1">
      <alignment horizontal="right" shrinkToFit="1"/>
    </xf>
    <xf numFmtId="177" fontId="18" fillId="0" borderId="14" xfId="0" applyNumberFormat="1" applyFont="1" applyBorder="1" applyAlignment="1">
      <alignment horizontal="right" shrinkToFit="1"/>
    </xf>
    <xf numFmtId="177" fontId="54" fillId="0" borderId="12" xfId="0" applyNumberFormat="1" applyFont="1" applyBorder="1" applyAlignment="1">
      <alignment horizontal="right" shrinkToFit="1"/>
    </xf>
    <xf numFmtId="0" fontId="2" fillId="0" borderId="12" xfId="0" applyFont="1" applyBorder="1" applyAlignment="1">
      <alignment horizontal="center" wrapText="1"/>
    </xf>
    <xf numFmtId="4" fontId="0" fillId="38" borderId="10" xfId="0" applyNumberForma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67475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80" zoomScaleSheetLayoutView="80" zoomScalePageLayoutView="0" workbookViewId="0" topLeftCell="A41">
      <selection activeCell="A56" sqref="A56"/>
    </sheetView>
  </sheetViews>
  <sheetFormatPr defaultColWidth="9.00390625" defaultRowHeight="12.75"/>
  <cols>
    <col min="1" max="1" width="28.125" style="18" customWidth="1"/>
    <col min="2" max="2" width="49.50390625" style="0" customWidth="1"/>
    <col min="3" max="3" width="18.00390625" style="11" customWidth="1"/>
    <col min="4" max="4" width="14.375" style="11" customWidth="1"/>
    <col min="5" max="5" width="15.50390625" style="11" customWidth="1"/>
    <col min="6" max="6" width="13.875" style="0" customWidth="1"/>
    <col min="7" max="7" width="13.00390625" style="0" customWidth="1"/>
  </cols>
  <sheetData>
    <row r="1" spans="1:7" s="13" customFormat="1" ht="11.25" customHeight="1">
      <c r="A1" s="14"/>
      <c r="B1" s="53" t="s">
        <v>21</v>
      </c>
      <c r="C1" s="53"/>
      <c r="D1" s="53"/>
      <c r="E1" s="53"/>
      <c r="F1" s="56" t="s">
        <v>68</v>
      </c>
      <c r="G1" s="56"/>
    </row>
    <row r="2" spans="1:5" s="13" customFormat="1" ht="12.75" customHeight="1">
      <c r="A2" s="14"/>
      <c r="B2" s="54" t="s">
        <v>94</v>
      </c>
      <c r="C2" s="55"/>
      <c r="D2" s="55"/>
      <c r="E2" s="55"/>
    </row>
    <row r="3" spans="1:7" s="13" customFormat="1" ht="57" customHeight="1">
      <c r="A3" s="15" t="s">
        <v>8</v>
      </c>
      <c r="B3" s="1" t="s">
        <v>9</v>
      </c>
      <c r="C3" s="36" t="s">
        <v>91</v>
      </c>
      <c r="D3" s="37" t="s">
        <v>92</v>
      </c>
      <c r="E3" s="1" t="s">
        <v>95</v>
      </c>
      <c r="F3" s="49" t="s">
        <v>10</v>
      </c>
      <c r="G3" s="49" t="s">
        <v>96</v>
      </c>
    </row>
    <row r="4" spans="1:7" s="13" customFormat="1" ht="18.75" customHeight="1">
      <c r="A4" s="23" t="s">
        <v>11</v>
      </c>
      <c r="B4" s="24" t="s">
        <v>13</v>
      </c>
      <c r="C4" s="39">
        <f>C11+C12+C13+C15+C16+C9+C20+C21+C18+C23+C5+C17+C10+C19+C22+C14</f>
        <v>34950900</v>
      </c>
      <c r="D4" s="39">
        <f>D11+D12+D13+D15+D16+D9+D20+D21+D18+D23+D5+D17+D10+D19+D22+D14</f>
        <v>24294028</v>
      </c>
      <c r="E4" s="39">
        <f>E11+E12+E13+E15+E16+E20+E21+E18+E23+E5+E17+E10+E19+E22+E14</f>
        <v>18837097.81</v>
      </c>
      <c r="F4" s="9">
        <f>(E4*100)/C4</f>
        <v>53.895887688156805</v>
      </c>
      <c r="G4" s="8">
        <f>(E4*100)/D4</f>
        <v>77.53797686410832</v>
      </c>
    </row>
    <row r="5" spans="1:7" s="19" customFormat="1" ht="14.25">
      <c r="A5" s="7" t="s">
        <v>12</v>
      </c>
      <c r="B5" s="34" t="s">
        <v>14</v>
      </c>
      <c r="C5" s="40">
        <f>C6+C7+C9</f>
        <v>7932800</v>
      </c>
      <c r="D5" s="40">
        <f>D6+D7+D9</f>
        <v>5949600</v>
      </c>
      <c r="E5" s="40">
        <f>E6+E7+E9+E8</f>
        <v>3020499.49</v>
      </c>
      <c r="F5" s="9">
        <f aca="true" t="shared" si="0" ref="F5:F46">(E5*100)/C5</f>
        <v>38.07608271984671</v>
      </c>
      <c r="G5" s="8">
        <f>(E5*100)/D5</f>
        <v>50.76811029312895</v>
      </c>
    </row>
    <row r="6" spans="1:7" s="19" customFormat="1" ht="96">
      <c r="A6" s="2" t="s">
        <v>25</v>
      </c>
      <c r="B6" s="10" t="s">
        <v>34</v>
      </c>
      <c r="C6" s="41">
        <v>7932800</v>
      </c>
      <c r="D6" s="41">
        <v>5949600</v>
      </c>
      <c r="E6" s="41">
        <v>2381333.24</v>
      </c>
      <c r="F6" s="9">
        <f t="shared" si="0"/>
        <v>30.018823618394517</v>
      </c>
      <c r="G6" s="8">
        <f aca="true" t="shared" si="1" ref="G6:G46">(E6*100)/D6</f>
        <v>40.025098157859354</v>
      </c>
    </row>
    <row r="7" spans="1:7" s="19" customFormat="1" ht="72">
      <c r="A7" s="2" t="s">
        <v>36</v>
      </c>
      <c r="B7" s="22" t="s">
        <v>35</v>
      </c>
      <c r="C7" s="41"/>
      <c r="D7" s="41"/>
      <c r="E7" s="41">
        <v>42062.47</v>
      </c>
      <c r="F7" s="9" t="e">
        <f t="shared" si="0"/>
        <v>#DIV/0!</v>
      </c>
      <c r="G7" s="8" t="e">
        <f t="shared" si="1"/>
        <v>#DIV/0!</v>
      </c>
    </row>
    <row r="8" spans="1:7" s="19" customFormat="1" ht="36">
      <c r="A8" s="2" t="s">
        <v>28</v>
      </c>
      <c r="B8" s="22" t="s">
        <v>29</v>
      </c>
      <c r="C8" s="41"/>
      <c r="D8" s="41"/>
      <c r="E8" s="41">
        <v>30103.78</v>
      </c>
      <c r="F8" s="9" t="e">
        <f t="shared" si="0"/>
        <v>#DIV/0!</v>
      </c>
      <c r="G8" s="8" t="e">
        <f t="shared" si="1"/>
        <v>#DIV/0!</v>
      </c>
    </row>
    <row r="9" spans="1:7" s="19" customFormat="1" ht="72">
      <c r="A9" s="33" t="s">
        <v>87</v>
      </c>
      <c r="B9" s="22" t="s">
        <v>24</v>
      </c>
      <c r="C9" s="41"/>
      <c r="D9" s="41"/>
      <c r="E9" s="41">
        <v>567000</v>
      </c>
      <c r="F9" s="9" t="e">
        <f>(E9*100)/C9</f>
        <v>#DIV/0!</v>
      </c>
      <c r="G9" s="8" t="e">
        <f t="shared" si="1"/>
        <v>#DIV/0!</v>
      </c>
    </row>
    <row r="10" spans="1:7" s="19" customFormat="1" ht="36">
      <c r="A10" s="33" t="s">
        <v>37</v>
      </c>
      <c r="B10" s="22" t="s">
        <v>38</v>
      </c>
      <c r="C10" s="41">
        <v>7222000</v>
      </c>
      <c r="D10" s="41">
        <v>3074000</v>
      </c>
      <c r="E10" s="41">
        <v>3912622.02</v>
      </c>
      <c r="F10" s="9">
        <f>(E10*100)/C10</f>
        <v>54.1764333979507</v>
      </c>
      <c r="G10" s="8">
        <f t="shared" si="1"/>
        <v>127.28113272608978</v>
      </c>
    </row>
    <row r="11" spans="1:7" s="19" customFormat="1" ht="14.25">
      <c r="A11" s="2" t="s">
        <v>0</v>
      </c>
      <c r="B11" s="4" t="s">
        <v>2</v>
      </c>
      <c r="C11" s="42">
        <v>13300000</v>
      </c>
      <c r="D11" s="42">
        <v>10755739</v>
      </c>
      <c r="E11" s="42">
        <v>11066463.64</v>
      </c>
      <c r="F11" s="9">
        <f t="shared" si="0"/>
        <v>83.20649353383459</v>
      </c>
      <c r="G11" s="8">
        <f t="shared" si="1"/>
        <v>102.88891948754056</v>
      </c>
    </row>
    <row r="12" spans="1:7" s="19" customFormat="1" ht="54.75">
      <c r="A12" s="2" t="s">
        <v>47</v>
      </c>
      <c r="B12" s="3" t="s">
        <v>48</v>
      </c>
      <c r="C12" s="42">
        <v>1243000</v>
      </c>
      <c r="D12" s="42">
        <v>763539</v>
      </c>
      <c r="E12" s="42">
        <v>21986.35</v>
      </c>
      <c r="F12" s="9">
        <f t="shared" si="0"/>
        <v>1.7688133547868061</v>
      </c>
      <c r="G12" s="8">
        <f t="shared" si="1"/>
        <v>2.879532021285095</v>
      </c>
    </row>
    <row r="13" spans="1:7" s="19" customFormat="1" ht="14.25">
      <c r="A13" s="2" t="s">
        <v>49</v>
      </c>
      <c r="B13" s="3" t="s">
        <v>50</v>
      </c>
      <c r="C13" s="42">
        <v>5092100</v>
      </c>
      <c r="D13" s="42">
        <v>3665150</v>
      </c>
      <c r="E13" s="42">
        <v>539037.19</v>
      </c>
      <c r="F13" s="9">
        <f t="shared" si="0"/>
        <v>10.585754207497887</v>
      </c>
      <c r="G13" s="8">
        <f t="shared" si="1"/>
        <v>14.70709766312429</v>
      </c>
    </row>
    <row r="14" spans="1:7" s="19" customFormat="1" ht="45" customHeight="1">
      <c r="A14" s="2" t="s">
        <v>64</v>
      </c>
      <c r="B14" s="44" t="s">
        <v>65</v>
      </c>
      <c r="C14" s="42"/>
      <c r="D14" s="42"/>
      <c r="E14" s="42"/>
      <c r="F14" s="9"/>
      <c r="G14" s="8"/>
    </row>
    <row r="15" spans="1:7" s="19" customFormat="1" ht="81" customHeight="1">
      <c r="A15" s="2" t="s">
        <v>51</v>
      </c>
      <c r="B15" s="3" t="s">
        <v>22</v>
      </c>
      <c r="C15" s="42">
        <v>150000</v>
      </c>
      <c r="D15" s="42">
        <v>75000</v>
      </c>
      <c r="E15" s="42">
        <v>165990.09</v>
      </c>
      <c r="F15" s="9">
        <f t="shared" si="0"/>
        <v>110.66006</v>
      </c>
      <c r="G15" s="8">
        <f t="shared" si="1"/>
        <v>221.32012</v>
      </c>
    </row>
    <row r="16" spans="1:7" s="19" customFormat="1" ht="14.25">
      <c r="A16" s="2" t="s">
        <v>52</v>
      </c>
      <c r="B16" s="3" t="s">
        <v>23</v>
      </c>
      <c r="C16" s="42"/>
      <c r="D16" s="42"/>
      <c r="E16" s="42"/>
      <c r="F16" s="9" t="e">
        <f t="shared" si="0"/>
        <v>#DIV/0!</v>
      </c>
      <c r="G16" s="8" t="e">
        <f t="shared" si="1"/>
        <v>#DIV/0!</v>
      </c>
    </row>
    <row r="17" spans="1:7" s="19" customFormat="1" ht="27">
      <c r="A17" s="2" t="s">
        <v>62</v>
      </c>
      <c r="B17" s="3" t="s">
        <v>63</v>
      </c>
      <c r="C17" s="42"/>
      <c r="D17" s="42"/>
      <c r="E17" s="42"/>
      <c r="F17" s="9" t="e">
        <f t="shared" si="0"/>
        <v>#DIV/0!</v>
      </c>
      <c r="G17" s="8" t="e">
        <f t="shared" si="1"/>
        <v>#DIV/0!</v>
      </c>
    </row>
    <row r="18" spans="1:7" s="19" customFormat="1" ht="82.5">
      <c r="A18" s="2" t="s">
        <v>53</v>
      </c>
      <c r="B18" s="3" t="s">
        <v>54</v>
      </c>
      <c r="C18" s="42">
        <v>11000</v>
      </c>
      <c r="D18" s="42">
        <v>11000</v>
      </c>
      <c r="E18" s="42">
        <v>5000</v>
      </c>
      <c r="F18" s="9">
        <f t="shared" si="0"/>
        <v>45.45454545454545</v>
      </c>
      <c r="G18" s="8">
        <f t="shared" si="1"/>
        <v>45.45454545454545</v>
      </c>
    </row>
    <row r="19" spans="1:7" s="19" customFormat="1" ht="14.25">
      <c r="A19" s="2" t="s">
        <v>81</v>
      </c>
      <c r="B19" s="3" t="s">
        <v>82</v>
      </c>
      <c r="C19" s="42"/>
      <c r="D19" s="42"/>
      <c r="E19" s="42"/>
      <c r="F19" s="9" t="e">
        <f t="shared" si="0"/>
        <v>#DIV/0!</v>
      </c>
      <c r="G19" s="8" t="e">
        <f t="shared" si="1"/>
        <v>#DIV/0!</v>
      </c>
    </row>
    <row r="20" spans="1:7" s="19" customFormat="1" ht="54.75">
      <c r="A20" s="2" t="s">
        <v>56</v>
      </c>
      <c r="B20" s="3" t="s">
        <v>55</v>
      </c>
      <c r="C20" s="42"/>
      <c r="D20" s="42"/>
      <c r="E20" s="42">
        <v>105499.03</v>
      </c>
      <c r="F20" s="9" t="e">
        <f t="shared" si="0"/>
        <v>#DIV/0!</v>
      </c>
      <c r="G20" s="8" t="e">
        <f t="shared" si="1"/>
        <v>#DIV/0!</v>
      </c>
    </row>
    <row r="21" spans="1:7" s="19" customFormat="1" ht="14.25">
      <c r="A21" s="2" t="s">
        <v>57</v>
      </c>
      <c r="B21" s="3" t="s">
        <v>27</v>
      </c>
      <c r="C21" s="42"/>
      <c r="D21" s="42"/>
      <c r="E21" s="42"/>
      <c r="F21" s="9" t="e">
        <f t="shared" si="0"/>
        <v>#DIV/0!</v>
      </c>
      <c r="G21" s="8" t="e">
        <f t="shared" si="1"/>
        <v>#DIV/0!</v>
      </c>
    </row>
    <row r="22" spans="1:7" s="19" customFormat="1" ht="78.75">
      <c r="A22" s="2" t="s">
        <v>84</v>
      </c>
      <c r="B22" s="50" t="s">
        <v>85</v>
      </c>
      <c r="C22" s="42"/>
      <c r="D22" s="42"/>
      <c r="E22" s="42"/>
      <c r="F22" s="9" t="e">
        <f t="shared" si="0"/>
        <v>#DIV/0!</v>
      </c>
      <c r="G22" s="8" t="e">
        <f t="shared" si="1"/>
        <v>#DIV/0!</v>
      </c>
    </row>
    <row r="23" spans="1:7" s="19" customFormat="1" ht="54" customHeight="1">
      <c r="A23" s="2" t="s">
        <v>57</v>
      </c>
      <c r="B23" s="44" t="s">
        <v>90</v>
      </c>
      <c r="C23" s="42"/>
      <c r="D23" s="42"/>
      <c r="E23" s="42"/>
      <c r="F23" s="9" t="e">
        <f t="shared" si="0"/>
        <v>#DIV/0!</v>
      </c>
      <c r="G23" s="8" t="e">
        <f t="shared" si="1"/>
        <v>#DIV/0!</v>
      </c>
    </row>
    <row r="24" spans="1:7" s="19" customFormat="1" ht="41.25">
      <c r="A24" s="25" t="s">
        <v>1</v>
      </c>
      <c r="B24" s="26" t="s">
        <v>3</v>
      </c>
      <c r="C24" s="43">
        <f>C25+C26+C30+C27+C28+C29</f>
        <v>11887300</v>
      </c>
      <c r="D24" s="43">
        <f>D25+D26+D30+D27+D28+D29</f>
        <v>11453100</v>
      </c>
      <c r="E24" s="43">
        <f>E25+E26+E30+E27+E28+E29</f>
        <v>11416996.14</v>
      </c>
      <c r="F24" s="9">
        <f t="shared" si="0"/>
        <v>96.04364439359652</v>
      </c>
      <c r="G24" s="8">
        <f t="shared" si="1"/>
        <v>99.68476779212615</v>
      </c>
    </row>
    <row r="25" spans="1:7" s="19" customFormat="1" ht="38.25" customHeight="1">
      <c r="A25" s="2" t="s">
        <v>93</v>
      </c>
      <c r="B25" s="4" t="s">
        <v>83</v>
      </c>
      <c r="C25" s="42">
        <v>388600</v>
      </c>
      <c r="D25" s="42">
        <v>194300</v>
      </c>
      <c r="E25" s="42">
        <v>194200</v>
      </c>
      <c r="F25" s="9">
        <f t="shared" si="0"/>
        <v>49.97426659804426</v>
      </c>
      <c r="G25" s="8">
        <f t="shared" si="1"/>
        <v>99.94853319608852</v>
      </c>
    </row>
    <row r="26" spans="1:7" s="19" customFormat="1" ht="79.5" customHeight="1">
      <c r="A26" s="2" t="s">
        <v>69</v>
      </c>
      <c r="B26" s="4" t="s">
        <v>58</v>
      </c>
      <c r="C26" s="42">
        <v>498700</v>
      </c>
      <c r="D26" s="42">
        <v>258800</v>
      </c>
      <c r="E26" s="42">
        <v>222796.14</v>
      </c>
      <c r="F26" s="9">
        <f t="shared" si="0"/>
        <v>44.67538399839583</v>
      </c>
      <c r="G26" s="8">
        <f t="shared" si="1"/>
        <v>86.08815301391036</v>
      </c>
    </row>
    <row r="27" spans="1:7" s="19" customFormat="1" ht="42" customHeight="1">
      <c r="A27" s="2" t="s">
        <v>86</v>
      </c>
      <c r="B27" s="35" t="s">
        <v>67</v>
      </c>
      <c r="C27" s="42"/>
      <c r="D27" s="42"/>
      <c r="E27" s="42"/>
      <c r="F27" s="9" t="e">
        <f t="shared" si="0"/>
        <v>#DIV/0!</v>
      </c>
      <c r="G27" s="8" t="e">
        <f t="shared" si="1"/>
        <v>#DIV/0!</v>
      </c>
    </row>
    <row r="28" spans="1:7" s="19" customFormat="1" ht="54" customHeight="1">
      <c r="A28" s="2" t="s">
        <v>77</v>
      </c>
      <c r="B28" s="4" t="s">
        <v>78</v>
      </c>
      <c r="C28" s="42">
        <v>11000000</v>
      </c>
      <c r="D28" s="42">
        <v>11000000</v>
      </c>
      <c r="E28" s="42">
        <v>11000000</v>
      </c>
      <c r="F28" s="9">
        <f t="shared" si="0"/>
        <v>100</v>
      </c>
      <c r="G28" s="8">
        <f t="shared" si="1"/>
        <v>100</v>
      </c>
    </row>
    <row r="29" spans="1:7" s="19" customFormat="1" ht="53.25" customHeight="1">
      <c r="A29" s="2" t="s">
        <v>88</v>
      </c>
      <c r="B29" s="4" t="s">
        <v>89</v>
      </c>
      <c r="C29" s="42"/>
      <c r="D29" s="42"/>
      <c r="E29" s="42"/>
      <c r="F29" s="9" t="e">
        <f t="shared" si="0"/>
        <v>#DIV/0!</v>
      </c>
      <c r="G29" s="8" t="e">
        <f t="shared" si="1"/>
        <v>#DIV/0!</v>
      </c>
    </row>
    <row r="30" spans="1:7" s="19" customFormat="1" ht="41.25">
      <c r="A30" s="2" t="s">
        <v>70</v>
      </c>
      <c r="B30" s="4" t="s">
        <v>59</v>
      </c>
      <c r="C30" s="42"/>
      <c r="D30" s="42"/>
      <c r="E30" s="42"/>
      <c r="F30" s="9" t="e">
        <f t="shared" si="0"/>
        <v>#DIV/0!</v>
      </c>
      <c r="G30" s="8" t="e">
        <f t="shared" si="1"/>
        <v>#DIV/0!</v>
      </c>
    </row>
    <row r="31" spans="1:7" s="19" customFormat="1" ht="14.25">
      <c r="A31" s="16"/>
      <c r="B31" s="31" t="s">
        <v>4</v>
      </c>
      <c r="C31" s="43">
        <f>C4+C24</f>
        <v>46838200</v>
      </c>
      <c r="D31" s="43">
        <f>D4+D24</f>
        <v>35747128</v>
      </c>
      <c r="E31" s="43">
        <f>E4+E24</f>
        <v>30254093.95</v>
      </c>
      <c r="F31" s="9">
        <f t="shared" si="0"/>
        <v>64.59277672925091</v>
      </c>
      <c r="G31" s="8">
        <f t="shared" si="1"/>
        <v>84.63363532309505</v>
      </c>
    </row>
    <row r="32" spans="1:7" s="13" customFormat="1" ht="14.25">
      <c r="A32" s="20"/>
      <c r="B32" s="21" t="s">
        <v>5</v>
      </c>
      <c r="C32" s="42"/>
      <c r="D32" s="42"/>
      <c r="E32" s="42"/>
      <c r="F32" s="9"/>
      <c r="G32" s="27"/>
    </row>
    <row r="33" spans="1:7" s="13" customFormat="1" ht="13.5">
      <c r="A33" s="5" t="s">
        <v>73</v>
      </c>
      <c r="B33" s="45" t="s">
        <v>74</v>
      </c>
      <c r="C33" s="42">
        <f>C34</f>
        <v>700000</v>
      </c>
      <c r="D33" s="42">
        <f>SUM(D34)</f>
        <v>700000</v>
      </c>
      <c r="E33" s="42">
        <f>E34</f>
        <v>144466</v>
      </c>
      <c r="F33" s="9">
        <f>(E33*100)/C33</f>
        <v>20.638</v>
      </c>
      <c r="G33" s="8">
        <f>(E33*100)/D33</f>
        <v>20.638</v>
      </c>
    </row>
    <row r="34" spans="1:7" s="19" customFormat="1" ht="14.25">
      <c r="A34" s="5" t="s">
        <v>33</v>
      </c>
      <c r="B34" s="4" t="s">
        <v>43</v>
      </c>
      <c r="C34" s="42">
        <v>700000</v>
      </c>
      <c r="D34" s="42">
        <v>700000</v>
      </c>
      <c r="E34" s="42">
        <v>144466</v>
      </c>
      <c r="F34" s="9">
        <f t="shared" si="0"/>
        <v>20.638</v>
      </c>
      <c r="G34" s="8">
        <f t="shared" si="1"/>
        <v>20.638</v>
      </c>
    </row>
    <row r="35" spans="1:7" s="19" customFormat="1" ht="14.25">
      <c r="A35" s="5" t="s">
        <v>20</v>
      </c>
      <c r="B35" s="4" t="s">
        <v>44</v>
      </c>
      <c r="C35" s="42">
        <v>498700</v>
      </c>
      <c r="D35" s="42">
        <v>498700</v>
      </c>
      <c r="E35" s="42">
        <v>222796.14</v>
      </c>
      <c r="F35" s="9">
        <f t="shared" si="0"/>
        <v>44.67538399839583</v>
      </c>
      <c r="G35" s="8">
        <f t="shared" si="1"/>
        <v>44.67538399839583</v>
      </c>
    </row>
    <row r="36" spans="1:7" s="19" customFormat="1" ht="33.75" customHeight="1">
      <c r="A36" s="5" t="s">
        <v>66</v>
      </c>
      <c r="B36" s="4" t="s">
        <v>15</v>
      </c>
      <c r="C36" s="42">
        <v>498700</v>
      </c>
      <c r="D36" s="42">
        <v>498700</v>
      </c>
      <c r="E36" s="42">
        <v>222796.14</v>
      </c>
      <c r="F36" s="9">
        <f t="shared" si="0"/>
        <v>44.67538399839583</v>
      </c>
      <c r="G36" s="8">
        <f t="shared" si="1"/>
        <v>44.67538399839583</v>
      </c>
    </row>
    <row r="37" spans="1:7" s="19" customFormat="1" ht="40.5" customHeight="1">
      <c r="A37" s="5" t="s">
        <v>71</v>
      </c>
      <c r="B37" s="35" t="s">
        <v>72</v>
      </c>
      <c r="C37" s="42">
        <v>508820.8</v>
      </c>
      <c r="D37" s="42">
        <v>508820.8</v>
      </c>
      <c r="E37" s="42">
        <v>110374</v>
      </c>
      <c r="F37" s="9">
        <f t="shared" si="0"/>
        <v>21.692116360023018</v>
      </c>
      <c r="G37" s="8">
        <f t="shared" si="1"/>
        <v>21.692116360023018</v>
      </c>
    </row>
    <row r="38" spans="1:7" s="19" customFormat="1" ht="18" customHeight="1">
      <c r="A38" s="5" t="s">
        <v>39</v>
      </c>
      <c r="B38" s="4" t="s">
        <v>40</v>
      </c>
      <c r="C38" s="42">
        <v>16348924.51</v>
      </c>
      <c r="D38" s="42">
        <v>16348924.51</v>
      </c>
      <c r="E38" s="42">
        <v>10571363.51</v>
      </c>
      <c r="F38" s="9">
        <f t="shared" si="0"/>
        <v>64.66091089682327</v>
      </c>
      <c r="G38" s="8">
        <f t="shared" si="1"/>
        <v>64.66091089682327</v>
      </c>
    </row>
    <row r="39" spans="1:7" s="19" customFormat="1" ht="18" customHeight="1">
      <c r="A39" s="5" t="s">
        <v>75</v>
      </c>
      <c r="B39" s="4" t="s">
        <v>76</v>
      </c>
      <c r="C39" s="42">
        <f>C40+C42+C41</f>
        <v>42786637.08</v>
      </c>
      <c r="D39" s="42">
        <f>D40+D41+D42</f>
        <v>42786637.08</v>
      </c>
      <c r="E39" s="42">
        <f>E40+E42+E41</f>
        <v>19729789.369999997</v>
      </c>
      <c r="F39" s="9">
        <f>(E39*100)/C39</f>
        <v>46.11203571131419</v>
      </c>
      <c r="G39" s="8"/>
    </row>
    <row r="40" spans="1:7" s="19" customFormat="1" ht="19.5" customHeight="1">
      <c r="A40" s="5" t="s">
        <v>45</v>
      </c>
      <c r="B40" s="4" t="s">
        <v>46</v>
      </c>
      <c r="C40" s="42">
        <v>20000</v>
      </c>
      <c r="D40" s="42">
        <v>20000</v>
      </c>
      <c r="E40" s="46">
        <v>8510.81</v>
      </c>
      <c r="F40" s="9">
        <f t="shared" si="0"/>
        <v>42.55405</v>
      </c>
      <c r="G40" s="8">
        <f t="shared" si="1"/>
        <v>42.55405</v>
      </c>
    </row>
    <row r="41" spans="1:7" s="19" customFormat="1" ht="19.5" customHeight="1">
      <c r="A41" s="5" t="s">
        <v>80</v>
      </c>
      <c r="B41" s="4" t="s">
        <v>79</v>
      </c>
      <c r="C41" s="42">
        <v>6359532.08</v>
      </c>
      <c r="D41" s="42">
        <v>6359532.08</v>
      </c>
      <c r="E41" s="47">
        <v>2676343.86</v>
      </c>
      <c r="F41" s="9">
        <f>(E41*100)/C41</f>
        <v>42.08397451782333</v>
      </c>
      <c r="G41" s="8">
        <f>(E41*100)/D41</f>
        <v>42.08397451782333</v>
      </c>
    </row>
    <row r="42" spans="1:7" s="19" customFormat="1" ht="18.75" customHeight="1">
      <c r="A42" s="5" t="s">
        <v>17</v>
      </c>
      <c r="B42" s="4" t="s">
        <v>32</v>
      </c>
      <c r="C42" s="42">
        <v>36407105</v>
      </c>
      <c r="D42" s="42">
        <v>36407105</v>
      </c>
      <c r="E42" s="42">
        <v>17044934.7</v>
      </c>
      <c r="F42" s="9">
        <f t="shared" si="0"/>
        <v>46.8176052449103</v>
      </c>
      <c r="G42" s="8">
        <f t="shared" si="1"/>
        <v>46.8176052449103</v>
      </c>
    </row>
    <row r="43" spans="1:7" s="19" customFormat="1" ht="18.75" customHeight="1">
      <c r="A43" s="5" t="s">
        <v>41</v>
      </c>
      <c r="B43" s="4" t="s">
        <v>42</v>
      </c>
      <c r="C43" s="42">
        <v>111144</v>
      </c>
      <c r="D43" s="42">
        <v>111144</v>
      </c>
      <c r="E43" s="42">
        <v>45376.4</v>
      </c>
      <c r="F43" s="9">
        <f t="shared" si="0"/>
        <v>40.82667530410998</v>
      </c>
      <c r="G43" s="8">
        <f t="shared" si="1"/>
        <v>40.82667530410998</v>
      </c>
    </row>
    <row r="44" spans="1:7" s="19" customFormat="1" ht="18.75" customHeight="1">
      <c r="A44" s="5" t="s">
        <v>60</v>
      </c>
      <c r="B44" s="4" t="s">
        <v>61</v>
      </c>
      <c r="C44" s="42">
        <v>100000</v>
      </c>
      <c r="D44" s="42">
        <v>100000</v>
      </c>
      <c r="E44" s="42">
        <v>0</v>
      </c>
      <c r="F44" s="9">
        <f t="shared" si="0"/>
        <v>0</v>
      </c>
      <c r="G44" s="8">
        <f t="shared" si="1"/>
        <v>0</v>
      </c>
    </row>
    <row r="45" spans="1:7" s="19" customFormat="1" ht="14.25">
      <c r="A45" s="17"/>
      <c r="B45" s="31" t="s">
        <v>6</v>
      </c>
      <c r="C45" s="43">
        <f>C33+C35+C37+C38+C39+C43+C44</f>
        <v>61054226.39</v>
      </c>
      <c r="D45" s="43">
        <f>D33+D35+D37+D38+D39+D43+D44</f>
        <v>61054226.39</v>
      </c>
      <c r="E45" s="43">
        <f>E33+E35+E37+E38+E39+E43+E44</f>
        <v>30824165.419999994</v>
      </c>
      <c r="F45" s="9">
        <f t="shared" si="0"/>
        <v>50.486538348881034</v>
      </c>
      <c r="G45" s="8">
        <f t="shared" si="1"/>
        <v>50.486538348881034</v>
      </c>
    </row>
    <row r="46" spans="1:7" s="19" customFormat="1" ht="27">
      <c r="A46" s="28"/>
      <c r="B46" s="26" t="s">
        <v>16</v>
      </c>
      <c r="C46" s="43">
        <f>C36</f>
        <v>498700</v>
      </c>
      <c r="D46" s="43">
        <f>D36</f>
        <v>498700</v>
      </c>
      <c r="E46" s="43">
        <f>E36</f>
        <v>222796.14</v>
      </c>
      <c r="F46" s="9">
        <f t="shared" si="0"/>
        <v>44.67538399839583</v>
      </c>
      <c r="G46" s="8">
        <f t="shared" si="1"/>
        <v>44.67538399839583</v>
      </c>
    </row>
    <row r="47" spans="1:7" s="19" customFormat="1" ht="27">
      <c r="A47" s="28"/>
      <c r="B47" s="29" t="s">
        <v>26</v>
      </c>
      <c r="C47" s="43">
        <f>C31-C45</f>
        <v>-14216026.39</v>
      </c>
      <c r="D47" s="43">
        <f>D31-D45</f>
        <v>-25307098.39</v>
      </c>
      <c r="E47" s="43">
        <f>E31-E45</f>
        <v>-570071.4699999951</v>
      </c>
      <c r="F47" s="32"/>
      <c r="G47" s="32"/>
    </row>
    <row r="48" spans="1:7" s="19" customFormat="1" ht="27">
      <c r="A48" s="30"/>
      <c r="B48" s="26" t="s">
        <v>7</v>
      </c>
      <c r="C48" s="43">
        <f>C49+C50</f>
        <v>14216026.39</v>
      </c>
      <c r="D48" s="43">
        <f>D49+D50</f>
        <v>25307098.39</v>
      </c>
      <c r="E48" s="43">
        <f>E49+E50</f>
        <v>570071.4699999988</v>
      </c>
      <c r="F48" s="27"/>
      <c r="G48" s="27"/>
    </row>
    <row r="49" spans="1:7" s="19" customFormat="1" ht="27">
      <c r="A49" s="5" t="s">
        <v>30</v>
      </c>
      <c r="B49" s="4" t="s">
        <v>18</v>
      </c>
      <c r="C49" s="42">
        <f>-C31</f>
        <v>-46838200</v>
      </c>
      <c r="D49" s="42">
        <f>-D31</f>
        <v>-35747128</v>
      </c>
      <c r="E49" s="48">
        <v>-34259849.26</v>
      </c>
      <c r="F49" s="27"/>
      <c r="G49" s="27"/>
    </row>
    <row r="50" spans="1:7" s="19" customFormat="1" ht="27">
      <c r="A50" s="5" t="s">
        <v>31</v>
      </c>
      <c r="B50" s="4" t="s">
        <v>19</v>
      </c>
      <c r="C50" s="42">
        <f>C45</f>
        <v>61054226.39</v>
      </c>
      <c r="D50" s="42">
        <f>D45</f>
        <v>61054226.39</v>
      </c>
      <c r="E50" s="48">
        <v>34829920.73</v>
      </c>
      <c r="F50" s="27"/>
      <c r="G50" s="27"/>
    </row>
    <row r="51" spans="1:3" s="11" customFormat="1" ht="1.5" customHeight="1" hidden="1">
      <c r="A51" s="6"/>
      <c r="B51" s="12"/>
      <c r="C51" s="12"/>
    </row>
    <row r="52" spans="1:3" s="11" customFormat="1" ht="23.25" customHeight="1" hidden="1">
      <c r="A52" s="6"/>
      <c r="B52" s="12"/>
      <c r="C52" s="12"/>
    </row>
    <row r="53" spans="4:5" ht="14.25" customHeight="1">
      <c r="D53" s="38"/>
      <c r="E53" s="38"/>
    </row>
    <row r="55" spans="1:3" ht="15">
      <c r="A55" s="51" t="s">
        <v>97</v>
      </c>
      <c r="B55" s="52"/>
      <c r="C55" s="52"/>
    </row>
  </sheetData>
  <sheetProtection/>
  <mergeCells count="4">
    <mergeCell ref="A55:C55"/>
    <mergeCell ref="B1:E1"/>
    <mergeCell ref="B2:E2"/>
    <mergeCell ref="F1:G1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2022-07-08T10:24:52Z</cp:lastPrinted>
  <dcterms:created xsi:type="dcterms:W3CDTF">2006-08-11T13:13:49Z</dcterms:created>
  <dcterms:modified xsi:type="dcterms:W3CDTF">2022-07-08T10:28:25Z</dcterms:modified>
  <cp:category/>
  <cp:version/>
  <cp:contentType/>
  <cp:contentStatus/>
</cp:coreProperties>
</file>