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76" i="1"/>
  <c r="F59"/>
  <c r="F63"/>
  <c r="F42"/>
  <c r="F41"/>
  <c r="F108"/>
  <c r="F107"/>
  <c r="F58"/>
  <c r="F88"/>
  <c r="E53"/>
  <c r="E52" s="1"/>
  <c r="D53"/>
  <c r="D52" s="1"/>
  <c r="C53"/>
  <c r="C52" s="1"/>
  <c r="F89"/>
  <c r="E115"/>
  <c r="E128" s="1"/>
  <c r="F61"/>
  <c r="F77"/>
  <c r="F16"/>
  <c r="F15"/>
  <c r="F14"/>
  <c r="F13"/>
  <c r="F12"/>
  <c r="F29"/>
  <c r="F87" l="1"/>
  <c r="D115"/>
  <c r="D128" s="1"/>
  <c r="C115"/>
  <c r="C128" s="1"/>
  <c r="F119"/>
  <c r="C130"/>
  <c r="F93"/>
  <c r="F118"/>
  <c r="F92"/>
  <c r="F90"/>
  <c r="F91"/>
  <c r="F65"/>
  <c r="F60"/>
  <c r="F57"/>
  <c r="F56"/>
  <c r="F55"/>
  <c r="F50"/>
  <c r="F49"/>
  <c r="F48"/>
  <c r="F44"/>
  <c r="F78"/>
  <c r="F103"/>
  <c r="D131"/>
  <c r="C131"/>
  <c r="E130"/>
  <c r="D130"/>
  <c r="E7"/>
  <c r="E6" s="1"/>
  <c r="F70"/>
  <c r="F86"/>
  <c r="F32"/>
  <c r="E131"/>
  <c r="D7"/>
  <c r="D6" s="1"/>
  <c r="C7"/>
  <c r="C6" s="1"/>
  <c r="E129"/>
  <c r="D129"/>
  <c r="C129"/>
  <c r="F8"/>
  <c r="F9"/>
  <c r="F17"/>
  <c r="F18"/>
  <c r="F19"/>
  <c r="F21"/>
  <c r="F22"/>
  <c r="F23"/>
  <c r="F25"/>
  <c r="F26"/>
  <c r="F27"/>
  <c r="F28"/>
  <c r="F30"/>
  <c r="F31"/>
  <c r="F33"/>
  <c r="F34"/>
  <c r="F35"/>
  <c r="F36"/>
  <c r="F37"/>
  <c r="F38"/>
  <c r="F39"/>
  <c r="F40"/>
  <c r="F43"/>
  <c r="F45"/>
  <c r="F47"/>
  <c r="F54"/>
  <c r="F64"/>
  <c r="F66"/>
  <c r="F67"/>
  <c r="F68"/>
  <c r="F69"/>
  <c r="F71"/>
  <c r="F72"/>
  <c r="F73"/>
  <c r="F74"/>
  <c r="F75"/>
  <c r="F79"/>
  <c r="F80"/>
  <c r="F81"/>
  <c r="F82"/>
  <c r="F83"/>
  <c r="F84"/>
  <c r="F85"/>
  <c r="F94"/>
  <c r="F97"/>
  <c r="F98"/>
  <c r="F99"/>
  <c r="F100"/>
  <c r="F101"/>
  <c r="F102"/>
  <c r="F104"/>
  <c r="F105"/>
  <c r="F106"/>
  <c r="F109"/>
  <c r="F110"/>
  <c r="F111"/>
  <c r="F112"/>
  <c r="F113"/>
  <c r="F114"/>
  <c r="F116"/>
  <c r="F117"/>
  <c r="F120"/>
  <c r="F121"/>
  <c r="F122"/>
  <c r="F123"/>
  <c r="F124"/>
  <c r="F125"/>
  <c r="F126"/>
  <c r="F127"/>
  <c r="F132"/>
  <c r="C95" l="1"/>
  <c r="F131"/>
  <c r="F130"/>
  <c r="F115"/>
  <c r="D95"/>
  <c r="F128"/>
  <c r="F129"/>
  <c r="F53"/>
  <c r="F6"/>
  <c r="E95"/>
  <c r="F52"/>
  <c r="F7"/>
  <c r="F95" l="1"/>
</calcChain>
</file>

<file path=xl/sharedStrings.xml><?xml version="1.0" encoding="utf-8"?>
<sst xmlns="http://schemas.openxmlformats.org/spreadsheetml/2006/main" count="259" uniqueCount="253">
  <si>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</si>
  <si>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</si>
  <si>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</si>
  <si>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</si>
  <si>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</si>
  <si>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</si>
  <si>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1 09 00000 00 0000 000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</si>
  <si>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</si>
  <si>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</si>
  <si>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</si>
  <si>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</si>
  <si>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</si>
  <si>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</si>
  <si>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</si>
  <si>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</si>
  <si>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</si>
  <si>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</si>
  <si>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</si>
  <si>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Задолженность и перерасчеты по отмененным налогам,сборам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</si>
  <si>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</si>
  <si>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</si>
  <si>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</si>
  <si>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</si>
  <si>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</si>
  <si>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</si>
  <si>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</si>
  <si>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</si>
  <si>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</si>
  <si>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</si>
  <si>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</si>
  <si>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</si>
  <si>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</si>
  <si>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</si>
  <si>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</si>
  <si>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</si>
  <si>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</si>
  <si>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</si>
  <si>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</si>
  <si>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</si>
  <si>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</si>
  <si>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</si>
  <si>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</si>
  <si>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</si>
  <si>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</si>
  <si>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</si>
  <si>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</si>
  <si>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</si>
  <si>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</si>
  <si>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</si>
  <si>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</si>
  <si>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</si>
  <si>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</si>
  <si>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1 16 90050 05 0000 140</t>
  </si>
  <si>
    <t>Прочие поступления от денежных взысканий(штрафов)и иных сумм в возмещение ущерба,зачисляемые в бюджеты муниципальных районов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</si>
  <si>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</si>
  <si>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</si>
  <si>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</si>
  <si>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</si>
  <si>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</si>
  <si>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</si>
  <si>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</si>
  <si>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</si>
  <si>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</si>
  <si>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</si>
  <si>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</si>
  <si>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</si>
  <si>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</si>
  <si>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</si>
  <si>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</si>
  <si>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</si>
  <si>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</si>
  <si>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</si>
  <si>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</si>
  <si>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</si>
  <si>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</si>
  <si>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</si>
  <si>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</si>
  <si>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</si>
  <si>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</si>
  <si>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</si>
  <si>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</si>
  <si>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</si>
  <si>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</si>
  <si>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</si>
  <si>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</si>
  <si>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</si>
  <si>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</si>
  <si>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</si>
  <si>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</si>
  <si>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</si>
  <si>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</si>
  <si>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</si>
  <si>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</si>
  <si>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</si>
  <si>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</si>
  <si>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</si>
  <si>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</si>
  <si>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</si>
  <si>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</si>
  <si>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</si>
  <si>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</si>
  <si>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</si>
  <si>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</si>
  <si>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</si>
  <si>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1 16 33050 05 0000 140</t>
  </si>
  <si>
    <t xml:space="preserve">Денежные взыскания(штрафы) за нарушение  законодательства о размещении заказов на поставку товаров,выполнение работ, оказание услуг для нуждмуниципальных районов 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</si>
  <si>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</si>
  <si>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</si>
  <si>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</si>
  <si>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</si>
  <si>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</si>
  <si>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</si>
  <si>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</si>
  <si>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</si>
  <si>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</si>
  <si>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</si>
  <si>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</si>
  <si>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</si>
  <si>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</si>
  <si>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</si>
  <si>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</si>
  <si>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</si>
  <si>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</si>
  <si>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</si>
  <si>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</si>
  <si>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</si>
  <si>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</si>
  <si>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</si>
  <si>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</si>
  <si>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</si>
  <si>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>1 16 43000 01 0000 140</t>
  </si>
  <si>
    <t xml:space="preserve">Денежные взыскания(штрафы)за нарушение законодательства Российской Федерации об  административных правонарушения 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</si>
  <si>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</si>
  <si>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</si>
  <si>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</si>
  <si>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</si>
  <si>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</si>
  <si>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</si>
  <si>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</si>
  <si>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</si>
  <si>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</si>
  <si>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</si>
  <si>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</si>
  <si>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</si>
  <si>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</si>
  <si>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</si>
  <si>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</si>
  <si>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</si>
  <si>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</si>
  <si>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</si>
  <si>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</si>
  <si>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</si>
  <si>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</si>
  <si>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Начальник финансового управления                                            О.А.Щербакова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</si>
  <si>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</si>
  <si>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</si>
  <si>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</si>
  <si>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</si>
  <si>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</si>
  <si>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</si>
  <si>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</si>
  <si>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</si>
  <si>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</si>
  <si>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</si>
  <si>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Субсидии бюджетам муниципальных районов на создание в общеобразовательных организацияхрасположенных в сельской местности условий для занятия физической культурой и спортом</t>
  </si>
  <si>
    <t>Пособия, компенсации, меры социальной поддержки по публичным нормативным обязательствам</t>
  </si>
  <si>
    <t xml:space="preserve">Межбюджетные трансферты передаваемые бюджетам муниципальных районов в целях обеспечения надлежащего осуществления полномочий по решению вопросов местного значения </t>
  </si>
  <si>
    <t>субсидии бюджетам муниципальных районов области на обеспечение повышения оплаты труда некоторых  категориям работников муниципальных учреждений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</si>
  <si>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</si>
  <si>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</si>
  <si>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2 02 25097 05 0000 150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</si>
  <si>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</si>
  <si>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</si>
  <si>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</si>
  <si>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</si>
  <si>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</si>
  <si>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</si>
  <si>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2 02 29999 05 0075 150</t>
  </si>
  <si>
    <t>2 02 30024 05 0009 150</t>
  </si>
  <si>
    <t>2 02 30024 05 0011 150</t>
  </si>
  <si>
    <t>2 02 30024 05 0014 150</t>
  </si>
  <si>
    <t>2 02 30024 05 0015 150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</si>
  <si>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</si>
  <si>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</si>
  <si>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</si>
  <si>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</si>
  <si>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</si>
  <si>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</si>
  <si>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</si>
  <si>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</si>
  <si>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</si>
  <si>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</si>
  <si>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</si>
  <si>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2 02 49999 05 0013 150</t>
  </si>
  <si>
    <t>2 18 60010 05 0000 150</t>
  </si>
  <si>
    <t>2 19 60010 05 0000 150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</si>
  <si>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</si>
  <si>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</si>
  <si>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</si>
  <si>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</si>
  <si>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</si>
  <si>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2 02 29999 05 0086 150</t>
  </si>
  <si>
    <t xml:space="preserve">Субсидии бюджетам муниципальных районов области на проведение капитального итекущего ремонтов муниципальных образовательных организаций 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</si>
  <si>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</si>
  <si>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</si>
  <si>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2 02 49999 05 0017 150</t>
  </si>
  <si>
    <t xml:space="preserve">Межбюджетные трансферты передаваемые бюджетам муниципальных районов области, стимулирующего (поощрительного) характера </t>
  </si>
  <si>
    <t>Уточненный план БА на 2020 год</t>
  </si>
  <si>
    <t>Уточненный план ЛБО на  2020г.</t>
  </si>
  <si>
    <t>% роста 2020 к 2019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</si>
  <si>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</si>
  <si>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</si>
  <si>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</si>
  <si>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</si>
  <si>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</si>
  <si>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</si>
  <si>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</si>
  <si>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</si>
  <si>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</si>
  <si>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</si>
  <si>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</si>
  <si>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</si>
  <si>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</si>
  <si>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</si>
  <si>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</si>
  <si>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</si>
  <si>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</si>
  <si>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</si>
  <si>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</si>
  <si>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</si>
  <si>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</si>
  <si>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</si>
  <si>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</si>
  <si>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15,,2</t>
  </si>
  <si>
    <t>2 02 30024 05 0041 150</t>
  </si>
  <si>
    <t>Субвенции  бюджетам муниципальных районов области на обеспечение служебными жилыми помещениями медицинских работников (в рамках достижения соответствующих задач федерального проекта)</t>
  </si>
  <si>
    <t>2 02 25304 05 0000 150</t>
  </si>
  <si>
    <t>Субсидия бюджетам муниципальных районов области на организацию бесплатного горячего питания обучающихся получающих насальное образование в муниципальных образовательных организациях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</si>
  <si>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</si>
  <si>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2 02 29999 05 0099 150</t>
  </si>
  <si>
    <t>Субсидии бюджетам муниципальных районов области на обеспечение капитального ремонта и ремонта  автомобильных дорог общего пользования местного значения муниципальных районов области за счет средств областного дорожного фонда</t>
  </si>
  <si>
    <t xml:space="preserve"> 2        02     29999    05      0104    150</t>
  </si>
  <si>
    <t xml:space="preserve">Субсидии бюджетам муниципальных районов области на капитальный ремонт и ремонт аварийных  и предаварийных искусственных сооружений на автомобильных дорогах общего пользования местного значения за счет средств областного дорожного фонда </t>
  </si>
  <si>
    <t>на 01.07.2020 г.</t>
  </si>
  <si>
    <t>Исполнено на 01.07.2020 г.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</si>
  <si>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</si>
  <si>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</si>
  <si>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2 02 30024 05 0042 150</t>
  </si>
  <si>
    <t xml:space="preserve">Субвенция бюджетам муниципальных районов области на 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(в рамках достижения соответствующих задач федерального проекта)   </t>
  </si>
  <si>
    <t>2 02 30021 05 0000 150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</si>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</sst>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2" fontId="15" fillId="0" borderId="6" xfId="0" applyNumberFormat="1" applyFont="1" applyBorder="1"/>
    <xf numFmtId="49" fontId="1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topLeftCell="A86" workbookViewId="0">
      <selection activeCell="C95" sqref="C95"/>
    </sheetView>
  </sheetViews>
  <sheetFormatPr defaultRowHeight="12.75"/>
  <cols>
    <col min="1" max="1" width="27.7109375" style="34" customWidth="1"/>
    <col min="2" max="2" width="56.7109375" customWidth="1"/>
    <col min="3" max="3" width="17" customWidth="1"/>
    <col min="4" max="4" width="15" customWidth="1"/>
    <col min="5" max="5" width="14.7109375" style="45" customWidth="1"/>
    <col min="6" max="6" width="12.7109375" customWidth="1"/>
    <col min="7" max="7" width="11.42578125" customWidth="1"/>
  </cols>
  <sheetData>
    <row r="1" spans="1:7" s="24" customFormat="1" ht="25.9" customHeight="1">
      <c r="A1" s="25"/>
      <c r="B1" s="35"/>
      <c r="E1" s="42"/>
      <c r="F1" s="84" t="s">
        <v>163</v>
      </c>
      <c r="G1" s="84"/>
    </row>
    <row r="2" spans="1:7" s="24" customFormat="1" ht="1.1499999999999999" customHeight="1">
      <c r="A2" s="25"/>
      <c r="B2" s="35"/>
      <c r="E2" s="42"/>
    </row>
    <row r="3" spans="1:7" s="24" customFormat="1" ht="15">
      <c r="A3" s="25"/>
      <c r="B3" s="78" t="s">
        <v>48</v>
      </c>
      <c r="C3" s="78"/>
      <c r="D3" s="78"/>
      <c r="E3" s="78"/>
    </row>
    <row r="4" spans="1:7" s="24" customFormat="1" ht="14.25" customHeight="1">
      <c r="A4" s="25"/>
      <c r="B4" s="79" t="s">
        <v>243</v>
      </c>
      <c r="C4" s="80"/>
      <c r="D4" s="80"/>
      <c r="E4" s="80"/>
    </row>
    <row r="5" spans="1:7" s="24" customFormat="1" ht="57" customHeight="1">
      <c r="A5" s="26" t="s">
        <v>41</v>
      </c>
      <c r="B5" s="1" t="s">
        <v>42</v>
      </c>
      <c r="C5" s="2" t="s">
        <v>207</v>
      </c>
      <c r="D5" s="1" t="s">
        <v>208</v>
      </c>
      <c r="E5" s="43" t="s">
        <v>244</v>
      </c>
      <c r="F5" s="2" t="s">
        <v>43</v>
      </c>
      <c r="G5" s="2" t="s">
        <v>209</v>
      </c>
    </row>
    <row r="6" spans="1:7" s="24" customFormat="1" ht="18.75" customHeight="1">
      <c r="A6" s="15" t="s">
        <v>44</v>
      </c>
      <c r="B6" s="16" t="s">
        <v>46</v>
      </c>
      <c r="C6" s="48">
        <f>C7+C17+C21+C24+C25+C30+C32+C36+C48+C33+C12</f>
        <v>88712194</v>
      </c>
      <c r="D6" s="48">
        <f>D7+D17+D21+D24+D25+D30+D32+D36+D48+D33+D12</f>
        <v>57947984.299999997</v>
      </c>
      <c r="E6" s="48">
        <f>E7+E17+E21+E24+E25+E30+E32+E36+E48+E33+E12+E51</f>
        <v>46761576.030000001</v>
      </c>
      <c r="F6" s="20">
        <f>(E6*100)/C6</f>
        <v>52.711553983210017</v>
      </c>
      <c r="G6" s="20">
        <v>128.6</v>
      </c>
    </row>
    <row r="7" spans="1:7" s="37" customFormat="1" ht="17.25" customHeight="1">
      <c r="A7" s="11" t="s">
        <v>45</v>
      </c>
      <c r="B7" s="57" t="s">
        <v>47</v>
      </c>
      <c r="C7" s="49">
        <f>C11+C10+C8+C9</f>
        <v>28428200</v>
      </c>
      <c r="D7" s="49">
        <f>D11+D10+D8+D9</f>
        <v>16596650</v>
      </c>
      <c r="E7" s="49">
        <f>E11+E10+E8+E9</f>
        <v>13787743.76</v>
      </c>
      <c r="F7" s="20">
        <f t="shared" ref="F7:F65" si="0">(E7*100)/C7</f>
        <v>48.500234837239077</v>
      </c>
      <c r="G7" s="36">
        <v>136.6</v>
      </c>
    </row>
    <row r="8" spans="1:7" s="37" customFormat="1" ht="88.9" customHeight="1">
      <c r="A8" s="3" t="s">
        <v>93</v>
      </c>
      <c r="B8" s="21" t="s">
        <v>123</v>
      </c>
      <c r="C8" s="50">
        <v>28228200</v>
      </c>
      <c r="D8" s="50">
        <v>16496650</v>
      </c>
      <c r="E8" s="50">
        <v>13645108.25</v>
      </c>
      <c r="F8" s="20">
        <f t="shared" si="0"/>
        <v>48.338570117825434</v>
      </c>
      <c r="G8" s="36">
        <v>135.1</v>
      </c>
    </row>
    <row r="9" spans="1:7" s="37" customFormat="1" ht="87" customHeight="1">
      <c r="A9" s="3" t="s">
        <v>54</v>
      </c>
      <c r="B9" s="4" t="s">
        <v>124</v>
      </c>
      <c r="C9" s="47">
        <v>200000</v>
      </c>
      <c r="D9" s="47">
        <v>100000</v>
      </c>
      <c r="E9" s="47">
        <v>42683.06</v>
      </c>
      <c r="F9" s="20">
        <f t="shared" si="0"/>
        <v>21.341529999999999</v>
      </c>
      <c r="G9" s="36">
        <v>82.1</v>
      </c>
    </row>
    <row r="10" spans="1:7" s="37" customFormat="1" ht="56.25" customHeight="1">
      <c r="A10" s="3" t="s">
        <v>96</v>
      </c>
      <c r="B10" s="4" t="s">
        <v>97</v>
      </c>
      <c r="C10" s="47"/>
      <c r="D10" s="47"/>
      <c r="E10" s="47">
        <v>99952.45</v>
      </c>
      <c r="F10" s="20"/>
      <c r="G10" s="36">
        <v>923.7</v>
      </c>
    </row>
    <row r="11" spans="1:7" s="37" customFormat="1" ht="91.15" customHeight="1" thickBot="1">
      <c r="A11" s="3" t="s">
        <v>0</v>
      </c>
      <c r="B11" s="7" t="s">
        <v>132</v>
      </c>
      <c r="C11" s="47"/>
      <c r="D11" s="47"/>
      <c r="E11" s="47"/>
      <c r="F11" s="20"/>
      <c r="G11" s="36"/>
    </row>
    <row r="12" spans="1:7" s="37" customFormat="1" ht="37.5" customHeight="1" thickBot="1">
      <c r="A12" s="59" t="s">
        <v>138</v>
      </c>
      <c r="B12" s="60" t="s">
        <v>139</v>
      </c>
      <c r="C12" s="47">
        <v>24183000</v>
      </c>
      <c r="D12" s="47">
        <v>13091550</v>
      </c>
      <c r="E12" s="47">
        <v>9865184.7400000002</v>
      </c>
      <c r="F12" s="20">
        <f t="shared" si="0"/>
        <v>40.793883058346772</v>
      </c>
      <c r="G12" s="36">
        <v>93</v>
      </c>
    </row>
    <row r="13" spans="1:7" s="37" customFormat="1" ht="57.75" customHeight="1" thickBot="1">
      <c r="A13" s="61" t="s">
        <v>143</v>
      </c>
      <c r="B13" s="62" t="s">
        <v>140</v>
      </c>
      <c r="C13" s="47">
        <v>9780300</v>
      </c>
      <c r="D13" s="47">
        <v>5890150</v>
      </c>
      <c r="E13" s="47">
        <v>4673934.9400000004</v>
      </c>
      <c r="F13" s="20">
        <f t="shared" si="0"/>
        <v>47.789279878940327</v>
      </c>
      <c r="G13" s="36">
        <v>96.1</v>
      </c>
    </row>
    <row r="14" spans="1:7" s="37" customFormat="1" ht="68.25" customHeight="1" thickBot="1">
      <c r="A14" s="61" t="s">
        <v>144</v>
      </c>
      <c r="B14" s="62" t="s">
        <v>141</v>
      </c>
      <c r="C14" s="47">
        <v>54500</v>
      </c>
      <c r="D14" s="47">
        <v>27250</v>
      </c>
      <c r="E14" s="47">
        <v>30580.57</v>
      </c>
      <c r="F14" s="20">
        <f t="shared" si="0"/>
        <v>56.111137614678896</v>
      </c>
      <c r="G14" s="36">
        <v>89.7</v>
      </c>
    </row>
    <row r="15" spans="1:7" s="37" customFormat="1" ht="57" customHeight="1" thickBot="1">
      <c r="A15" s="61" t="s">
        <v>145</v>
      </c>
      <c r="B15" s="62" t="s">
        <v>142</v>
      </c>
      <c r="C15" s="47">
        <v>14348100</v>
      </c>
      <c r="D15" s="47">
        <v>7174050</v>
      </c>
      <c r="E15" s="47">
        <v>6090943.1500000004</v>
      </c>
      <c r="F15" s="20">
        <f t="shared" si="0"/>
        <v>42.451217582815843</v>
      </c>
      <c r="G15" s="36">
        <v>91.9</v>
      </c>
    </row>
    <row r="16" spans="1:7" s="37" customFormat="1" ht="53.25" customHeight="1" thickBot="1">
      <c r="A16" s="63" t="s">
        <v>147</v>
      </c>
      <c r="B16" s="64" t="s">
        <v>146</v>
      </c>
      <c r="C16" s="47">
        <v>100</v>
      </c>
      <c r="D16" s="47">
        <v>100</v>
      </c>
      <c r="E16" s="47">
        <v>-930273.92</v>
      </c>
      <c r="F16" s="20">
        <f t="shared" si="0"/>
        <v>-930273.92</v>
      </c>
      <c r="G16" s="36">
        <v>100.8</v>
      </c>
    </row>
    <row r="17" spans="1:7" s="37" customFormat="1" ht="15">
      <c r="A17" s="3" t="s">
        <v>1</v>
      </c>
      <c r="B17" s="7" t="s">
        <v>13</v>
      </c>
      <c r="C17" s="47">
        <v>26127700</v>
      </c>
      <c r="D17" s="47">
        <v>23247138.300000001</v>
      </c>
      <c r="E17" s="47">
        <v>16956226.449999999</v>
      </c>
      <c r="F17" s="20">
        <f t="shared" si="0"/>
        <v>64.897508965580585</v>
      </c>
      <c r="G17" s="36">
        <v>118.3</v>
      </c>
    </row>
    <row r="18" spans="1:7" s="37" customFormat="1" ht="26.25" customHeight="1">
      <c r="A18" s="3" t="s">
        <v>2</v>
      </c>
      <c r="B18" s="7" t="s">
        <v>14</v>
      </c>
      <c r="C18" s="47">
        <v>2236000</v>
      </c>
      <c r="D18" s="47">
        <v>1118000</v>
      </c>
      <c r="E18" s="47">
        <v>1629647.86</v>
      </c>
      <c r="F18" s="20">
        <f t="shared" si="0"/>
        <v>72.88228354203936</v>
      </c>
      <c r="G18" s="58">
        <v>129</v>
      </c>
    </row>
    <row r="19" spans="1:7" s="37" customFormat="1" ht="15.75" customHeight="1">
      <c r="A19" s="3" t="s">
        <v>3</v>
      </c>
      <c r="B19" s="7" t="s">
        <v>15</v>
      </c>
      <c r="C19" s="47">
        <v>22129138.300000001</v>
      </c>
      <c r="D19" s="47">
        <v>14243099.93</v>
      </c>
      <c r="E19" s="47">
        <v>15326304.59</v>
      </c>
      <c r="F19" s="20">
        <f t="shared" si="0"/>
        <v>69.258478944026479</v>
      </c>
      <c r="G19" s="36">
        <v>117.6</v>
      </c>
    </row>
    <row r="20" spans="1:7" s="37" customFormat="1" ht="39.75" customHeight="1">
      <c r="A20" s="3" t="s">
        <v>154</v>
      </c>
      <c r="B20" s="7" t="s">
        <v>155</v>
      </c>
      <c r="C20" s="47"/>
      <c r="D20" s="47"/>
      <c r="E20" s="47">
        <v>274</v>
      </c>
      <c r="F20" s="20">
        <v>0</v>
      </c>
      <c r="G20" s="36"/>
    </row>
    <row r="21" spans="1:7" s="37" customFormat="1" ht="15">
      <c r="A21" s="3" t="s">
        <v>4</v>
      </c>
      <c r="B21" s="4" t="s">
        <v>16</v>
      </c>
      <c r="C21" s="47">
        <v>1173000</v>
      </c>
      <c r="D21" s="47">
        <v>586500</v>
      </c>
      <c r="E21" s="47">
        <v>691466.2</v>
      </c>
      <c r="F21" s="20">
        <f t="shared" si="0"/>
        <v>58.948525149190111</v>
      </c>
      <c r="G21" s="36">
        <v>143.4</v>
      </c>
    </row>
    <row r="22" spans="1:7" s="37" customFormat="1" ht="55.5" hidden="1" customHeight="1">
      <c r="A22" s="3" t="s">
        <v>5</v>
      </c>
      <c r="B22" s="4" t="s">
        <v>17</v>
      </c>
      <c r="C22" s="47"/>
      <c r="D22" s="47"/>
      <c r="E22" s="47"/>
      <c r="F22" s="20" t="e">
        <f t="shared" si="0"/>
        <v>#DIV/0!</v>
      </c>
      <c r="G22" s="36"/>
    </row>
    <row r="23" spans="1:7" s="37" customFormat="1" ht="42" customHeight="1">
      <c r="A23" s="3" t="s">
        <v>5</v>
      </c>
      <c r="B23" s="4" t="s">
        <v>83</v>
      </c>
      <c r="C23" s="47">
        <v>1173000</v>
      </c>
      <c r="D23" s="47">
        <v>586500</v>
      </c>
      <c r="E23" s="47">
        <v>691466.2</v>
      </c>
      <c r="F23" s="20">
        <f t="shared" si="0"/>
        <v>58.948525149190111</v>
      </c>
      <c r="G23" s="36">
        <v>143.4</v>
      </c>
    </row>
    <row r="24" spans="1:7" s="37" customFormat="1" ht="32.25" customHeight="1">
      <c r="A24" s="5" t="s">
        <v>6</v>
      </c>
      <c r="B24" s="4" t="s">
        <v>18</v>
      </c>
      <c r="C24" s="47"/>
      <c r="D24" s="47"/>
      <c r="E24" s="47"/>
      <c r="F24" s="20"/>
      <c r="G24" s="36"/>
    </row>
    <row r="25" spans="1:7" s="37" customFormat="1" ht="29.25" customHeight="1">
      <c r="A25" s="3" t="s">
        <v>49</v>
      </c>
      <c r="B25" s="7" t="s">
        <v>19</v>
      </c>
      <c r="C25" s="47">
        <v>3430000</v>
      </c>
      <c r="D25" s="47">
        <v>1720000</v>
      </c>
      <c r="E25" s="47">
        <v>1202587.04</v>
      </c>
      <c r="F25" s="20">
        <f t="shared" si="0"/>
        <v>35.060846647230321</v>
      </c>
      <c r="G25" s="36">
        <v>116.2</v>
      </c>
    </row>
    <row r="26" spans="1:7" s="37" customFormat="1" ht="84" customHeight="1">
      <c r="A26" s="8" t="s">
        <v>148</v>
      </c>
      <c r="B26" s="7" t="s">
        <v>72</v>
      </c>
      <c r="C26" s="47">
        <v>3250000</v>
      </c>
      <c r="D26" s="47">
        <v>1625000</v>
      </c>
      <c r="E26" s="47">
        <v>1139671.6200000001</v>
      </c>
      <c r="F26" s="20">
        <f t="shared" si="0"/>
        <v>35.066819076923082</v>
      </c>
      <c r="G26" s="36">
        <v>121.9</v>
      </c>
    </row>
    <row r="27" spans="1:7" s="37" customFormat="1" ht="85.5" customHeight="1">
      <c r="A27" s="3" t="s">
        <v>50</v>
      </c>
      <c r="B27" s="7" t="s">
        <v>55</v>
      </c>
      <c r="C27" s="47">
        <v>170000</v>
      </c>
      <c r="D27" s="47">
        <v>85000</v>
      </c>
      <c r="E27" s="47">
        <v>57246.45</v>
      </c>
      <c r="F27" s="20">
        <f t="shared" si="0"/>
        <v>33.67438235294118</v>
      </c>
      <c r="G27" s="36">
        <v>5.2</v>
      </c>
    </row>
    <row r="28" spans="1:7" s="37" customFormat="1" ht="32.25" customHeight="1">
      <c r="A28" s="3" t="s">
        <v>88</v>
      </c>
      <c r="B28" s="19" t="s">
        <v>89</v>
      </c>
      <c r="C28" s="47">
        <v>10000</v>
      </c>
      <c r="D28" s="47">
        <v>10000</v>
      </c>
      <c r="E28" s="47">
        <v>5668.97</v>
      </c>
      <c r="F28" s="20">
        <f t="shared" si="0"/>
        <v>56.689700000000002</v>
      </c>
      <c r="G28" s="36"/>
    </row>
    <row r="29" spans="1:7" s="37" customFormat="1" ht="38.25" customHeight="1">
      <c r="A29" s="3" t="s">
        <v>159</v>
      </c>
      <c r="B29" s="19" t="s">
        <v>160</v>
      </c>
      <c r="C29" s="47"/>
      <c r="D29" s="47"/>
      <c r="E29" s="47"/>
      <c r="F29" s="20" t="e">
        <f t="shared" si="0"/>
        <v>#DIV/0!</v>
      </c>
      <c r="G29" s="36"/>
    </row>
    <row r="30" spans="1:7" s="37" customFormat="1" ht="21.75" customHeight="1">
      <c r="A30" s="3" t="s">
        <v>7</v>
      </c>
      <c r="B30" s="7" t="s">
        <v>20</v>
      </c>
      <c r="C30" s="47">
        <v>90000</v>
      </c>
      <c r="D30" s="47">
        <v>45000</v>
      </c>
      <c r="E30" s="47">
        <v>48351.21</v>
      </c>
      <c r="F30" s="20">
        <f t="shared" si="0"/>
        <v>53.723566666666663</v>
      </c>
      <c r="G30" s="36">
        <v>120.8</v>
      </c>
    </row>
    <row r="31" spans="1:7" s="37" customFormat="1" ht="28.5" customHeight="1">
      <c r="A31" s="3" t="s">
        <v>8</v>
      </c>
      <c r="B31" s="7" t="s">
        <v>21</v>
      </c>
      <c r="C31" s="47">
        <v>90000</v>
      </c>
      <c r="D31" s="47">
        <v>45000</v>
      </c>
      <c r="E31" s="47">
        <v>48351.21</v>
      </c>
      <c r="F31" s="20">
        <f t="shared" si="0"/>
        <v>53.723566666666663</v>
      </c>
      <c r="G31" s="36">
        <v>120.8</v>
      </c>
    </row>
    <row r="32" spans="1:7" s="37" customFormat="1" ht="29.25" customHeight="1">
      <c r="A32" s="3" t="s">
        <v>9</v>
      </c>
      <c r="B32" s="7" t="s">
        <v>22</v>
      </c>
      <c r="C32" s="47">
        <v>42000</v>
      </c>
      <c r="D32" s="47">
        <v>42000</v>
      </c>
      <c r="E32" s="47">
        <v>39058.46</v>
      </c>
      <c r="F32" s="20">
        <f t="shared" si="0"/>
        <v>92.99633333333334</v>
      </c>
      <c r="G32" s="36">
        <v>504.4</v>
      </c>
    </row>
    <row r="33" spans="1:7" s="37" customFormat="1" ht="30" customHeight="1">
      <c r="A33" s="6" t="s">
        <v>66</v>
      </c>
      <c r="B33" s="7" t="s">
        <v>67</v>
      </c>
      <c r="C33" s="47">
        <v>5168294</v>
      </c>
      <c r="D33" s="47">
        <v>2584146</v>
      </c>
      <c r="E33" s="47">
        <v>4023824.63</v>
      </c>
      <c r="F33" s="20">
        <f t="shared" si="0"/>
        <v>77.855954595462251</v>
      </c>
      <c r="G33" s="58">
        <v>547.70000000000005</v>
      </c>
    </row>
    <row r="34" spans="1:7" s="37" customFormat="1" ht="31.5" customHeight="1">
      <c r="A34" s="6" t="s">
        <v>196</v>
      </c>
      <c r="B34" s="7" t="s">
        <v>68</v>
      </c>
      <c r="C34" s="47">
        <v>1000000</v>
      </c>
      <c r="D34" s="47">
        <v>500000</v>
      </c>
      <c r="E34" s="47"/>
      <c r="F34" s="20">
        <f t="shared" si="0"/>
        <v>0</v>
      </c>
      <c r="G34" s="36"/>
    </row>
    <row r="35" spans="1:7" s="37" customFormat="1" ht="55.5" customHeight="1">
      <c r="A35" s="6" t="s">
        <v>162</v>
      </c>
      <c r="B35" s="7" t="s">
        <v>82</v>
      </c>
      <c r="C35" s="47">
        <v>4168294</v>
      </c>
      <c r="D35" s="47">
        <v>2084146</v>
      </c>
      <c r="E35" s="47">
        <v>4023824.63</v>
      </c>
      <c r="F35" s="20">
        <f t="shared" si="0"/>
        <v>96.534088766291433</v>
      </c>
      <c r="G35" s="58">
        <v>541.70000000000005</v>
      </c>
    </row>
    <row r="36" spans="1:7" s="37" customFormat="1" ht="15.75" customHeight="1">
      <c r="A36" s="6" t="s">
        <v>10</v>
      </c>
      <c r="B36" s="7" t="s">
        <v>23</v>
      </c>
      <c r="C36" s="47">
        <v>70000</v>
      </c>
      <c r="D36" s="47">
        <v>35000</v>
      </c>
      <c r="E36" s="47">
        <v>147133.54</v>
      </c>
      <c r="F36" s="20">
        <f t="shared" si="0"/>
        <v>210.19077142857142</v>
      </c>
      <c r="G36" s="36">
        <v>19.399999999999999</v>
      </c>
    </row>
    <row r="37" spans="1:7" s="37" customFormat="1" ht="91.5" customHeight="1">
      <c r="A37" s="72" t="s">
        <v>226</v>
      </c>
      <c r="B37" s="73" t="s">
        <v>227</v>
      </c>
      <c r="C37" s="47"/>
      <c r="D37" s="47"/>
      <c r="E37" s="47">
        <v>16500</v>
      </c>
      <c r="F37" s="20" t="e">
        <f t="shared" si="0"/>
        <v>#DIV/0!</v>
      </c>
      <c r="G37" s="36"/>
    </row>
    <row r="38" spans="1:7" s="37" customFormat="1" ht="69" customHeight="1">
      <c r="A38" s="72" t="s">
        <v>228</v>
      </c>
      <c r="B38" s="73" t="s">
        <v>219</v>
      </c>
      <c r="C38" s="47"/>
      <c r="D38" s="47"/>
      <c r="E38" s="47">
        <v>300</v>
      </c>
      <c r="F38" s="20" t="e">
        <f t="shared" si="0"/>
        <v>#DIV/0!</v>
      </c>
      <c r="G38" s="36"/>
    </row>
    <row r="39" spans="1:7" s="37" customFormat="1" ht="90.75" customHeight="1">
      <c r="A39" s="72" t="s">
        <v>229</v>
      </c>
      <c r="B39" s="73" t="s">
        <v>210</v>
      </c>
      <c r="C39" s="47"/>
      <c r="D39" s="47"/>
      <c r="E39" s="47">
        <v>10500</v>
      </c>
      <c r="F39" s="20" t="e">
        <f t="shared" si="0"/>
        <v>#DIV/0!</v>
      </c>
      <c r="G39" s="36">
        <v>0</v>
      </c>
    </row>
    <row r="40" spans="1:7" s="37" customFormat="1" ht="108.75" customHeight="1">
      <c r="A40" s="72" t="s">
        <v>230</v>
      </c>
      <c r="B40" s="73" t="s">
        <v>231</v>
      </c>
      <c r="C40" s="47"/>
      <c r="D40" s="47"/>
      <c r="E40" s="47">
        <v>1300</v>
      </c>
      <c r="F40" s="20" t="e">
        <f t="shared" si="0"/>
        <v>#DIV/0!</v>
      </c>
      <c r="G40" s="36"/>
    </row>
    <row r="41" spans="1:7" s="37" customFormat="1" ht="64.5" customHeight="1">
      <c r="A41" s="72" t="s">
        <v>223</v>
      </c>
      <c r="B41" s="73" t="s">
        <v>220</v>
      </c>
      <c r="C41" s="47"/>
      <c r="D41" s="47"/>
      <c r="E41" s="47">
        <v>13400</v>
      </c>
      <c r="F41" s="20" t="e">
        <f t="shared" si="0"/>
        <v>#DIV/0!</v>
      </c>
      <c r="G41" s="36"/>
    </row>
    <row r="42" spans="1:7" s="37" customFormat="1" ht="76.5" customHeight="1">
      <c r="A42" s="72" t="s">
        <v>224</v>
      </c>
      <c r="B42" s="73" t="s">
        <v>221</v>
      </c>
      <c r="C42" s="47"/>
      <c r="D42" s="47"/>
      <c r="E42" s="47">
        <v>15750</v>
      </c>
      <c r="F42" s="20" t="e">
        <f t="shared" si="0"/>
        <v>#DIV/0!</v>
      </c>
      <c r="G42" s="36"/>
    </row>
    <row r="43" spans="1:7" s="37" customFormat="1" ht="90.75" customHeight="1">
      <c r="A43" s="72" t="s">
        <v>232</v>
      </c>
      <c r="B43" s="74" t="s">
        <v>211</v>
      </c>
      <c r="C43" s="47">
        <v>70000</v>
      </c>
      <c r="D43" s="47">
        <v>35000</v>
      </c>
      <c r="E43" s="47">
        <v>87330.28</v>
      </c>
      <c r="F43" s="20">
        <f t="shared" si="0"/>
        <v>124.75754285714285</v>
      </c>
      <c r="G43" s="36"/>
    </row>
    <row r="44" spans="1:7" s="37" customFormat="1" ht="63.75" customHeight="1">
      <c r="A44" s="72" t="s">
        <v>225</v>
      </c>
      <c r="B44" s="75" t="s">
        <v>222</v>
      </c>
      <c r="C44" s="47"/>
      <c r="D44" s="47"/>
      <c r="E44" s="47">
        <v>553.26</v>
      </c>
      <c r="F44" s="20" t="e">
        <f t="shared" si="0"/>
        <v>#DIV/0!</v>
      </c>
      <c r="G44" s="36"/>
    </row>
    <row r="45" spans="1:7" s="37" customFormat="1" ht="54.75" customHeight="1">
      <c r="A45" s="3" t="s">
        <v>104</v>
      </c>
      <c r="B45" s="7" t="s">
        <v>105</v>
      </c>
      <c r="C45" s="47"/>
      <c r="D45" s="47"/>
      <c r="E45" s="47"/>
      <c r="F45" s="20" t="e">
        <f t="shared" si="0"/>
        <v>#DIV/0!</v>
      </c>
      <c r="G45" s="36"/>
    </row>
    <row r="46" spans="1:7" s="37" customFormat="1" ht="40.5">
      <c r="A46" s="3" t="s">
        <v>130</v>
      </c>
      <c r="B46" s="7" t="s">
        <v>131</v>
      </c>
      <c r="C46" s="47"/>
      <c r="D46" s="47"/>
      <c r="E46" s="47"/>
      <c r="F46" s="20">
        <v>0</v>
      </c>
      <c r="G46" s="36"/>
    </row>
    <row r="47" spans="1:7" s="37" customFormat="1" ht="57" customHeight="1">
      <c r="A47" s="3" t="s">
        <v>52</v>
      </c>
      <c r="B47" s="7" t="s">
        <v>53</v>
      </c>
      <c r="C47" s="47"/>
      <c r="D47" s="47"/>
      <c r="E47" s="47"/>
      <c r="F47" s="20" t="e">
        <f t="shared" si="0"/>
        <v>#DIV/0!</v>
      </c>
      <c r="G47" s="36"/>
    </row>
    <row r="48" spans="1:7" s="37" customFormat="1" ht="15">
      <c r="A48" s="3" t="s">
        <v>56</v>
      </c>
      <c r="B48" s="7" t="s">
        <v>57</v>
      </c>
      <c r="C48" s="47"/>
      <c r="D48" s="47"/>
      <c r="E48" s="47"/>
      <c r="F48" s="20" t="e">
        <f t="shared" si="0"/>
        <v>#DIV/0!</v>
      </c>
      <c r="G48" s="36">
        <v>0</v>
      </c>
    </row>
    <row r="49" spans="1:7" s="37" customFormat="1" ht="15">
      <c r="A49" s="3" t="s">
        <v>59</v>
      </c>
      <c r="B49" s="7" t="s">
        <v>60</v>
      </c>
      <c r="C49" s="47"/>
      <c r="D49" s="47"/>
      <c r="E49" s="47"/>
      <c r="F49" s="20" t="e">
        <f t="shared" si="0"/>
        <v>#DIV/0!</v>
      </c>
      <c r="G49" s="36">
        <v>0</v>
      </c>
    </row>
    <row r="50" spans="1:7" s="37" customFormat="1" ht="33" customHeight="1">
      <c r="A50" s="3" t="s">
        <v>58</v>
      </c>
      <c r="B50" s="7" t="s">
        <v>61</v>
      </c>
      <c r="C50" s="47"/>
      <c r="D50" s="47"/>
      <c r="E50" s="47"/>
      <c r="F50" s="20" t="e">
        <f t="shared" si="0"/>
        <v>#DIV/0!</v>
      </c>
      <c r="G50" s="36">
        <v>0</v>
      </c>
    </row>
    <row r="51" spans="1:7" s="37" customFormat="1" ht="28.5" customHeight="1">
      <c r="A51" s="3" t="s">
        <v>64</v>
      </c>
      <c r="B51" s="7" t="s">
        <v>65</v>
      </c>
      <c r="C51" s="47"/>
      <c r="D51" s="47"/>
      <c r="E51" s="47"/>
      <c r="F51" s="20"/>
      <c r="G51" s="36"/>
    </row>
    <row r="52" spans="1:7" s="37" customFormat="1" ht="15">
      <c r="A52" s="14" t="s">
        <v>11</v>
      </c>
      <c r="B52" s="13" t="s">
        <v>24</v>
      </c>
      <c r="C52" s="49">
        <f>C53+C90+C94+C89</f>
        <v>299556444.14000005</v>
      </c>
      <c r="D52" s="49">
        <f>D53+D90+D94+D89</f>
        <v>213690446.22000003</v>
      </c>
      <c r="E52" s="49">
        <f>E53+E90+E94+E89</f>
        <v>159859605.51000002</v>
      </c>
      <c r="F52" s="20">
        <f t="shared" si="0"/>
        <v>53.365437011025669</v>
      </c>
      <c r="G52" s="36">
        <v>114.6</v>
      </c>
    </row>
    <row r="53" spans="1:7" s="37" customFormat="1" ht="41.25" customHeight="1">
      <c r="A53" s="14" t="s">
        <v>12</v>
      </c>
      <c r="B53" s="13" t="s">
        <v>25</v>
      </c>
      <c r="C53" s="49">
        <f>C54+C55+C64+C65+C66+C67+C68+C72+C73+C74+C69+C71+C75+C79+C70+C76+C77+C78+C83+C84+C85+C57+C80+C81+C82+C86+C87+C91+C92+C56+C60+C93+C58+C61+C59+C62+C63+C88</f>
        <v>294941296.71000004</v>
      </c>
      <c r="D53" s="49">
        <f>D54+D55+D64+D65+D66+D67+D68+D72+D73+D74+D69+D71+D75+D79+D70+D76+D77+D78+D83+D84+D85+D57+D80+D81+D82+D86+D87+D91+D92+D56+D60+D93+D58+D61+D59+D62+D63+D88</f>
        <v>209075298.79000002</v>
      </c>
      <c r="E53" s="49">
        <f>E54+E55+E64+E65+E66+E67+E68+E72+E73+E74+E69+E71+E75+E79+E70+E76+E77+E78+E83+E84+E85+E57+E80+E81+E82+E86+E87+E91+E92+E56+E60+E93+E58+E61+E59+E62+E63+E88</f>
        <v>159886703.13000003</v>
      </c>
      <c r="F53" s="20">
        <f t="shared" si="0"/>
        <v>54.209669827012405</v>
      </c>
      <c r="G53" s="36">
        <v>114.6</v>
      </c>
    </row>
    <row r="54" spans="1:7" s="37" customFormat="1" ht="41.25" customHeight="1">
      <c r="A54" s="3" t="s">
        <v>212</v>
      </c>
      <c r="B54" s="7" t="s">
        <v>213</v>
      </c>
      <c r="C54" s="47">
        <v>45096600</v>
      </c>
      <c r="D54" s="47">
        <v>22548300</v>
      </c>
      <c r="E54" s="47">
        <v>22548000</v>
      </c>
      <c r="F54" s="20">
        <f t="shared" si="0"/>
        <v>49.999334761378904</v>
      </c>
      <c r="G54" s="36">
        <v>144.30000000000001</v>
      </c>
    </row>
    <row r="55" spans="1:7" s="37" customFormat="1" ht="42" customHeight="1">
      <c r="A55" s="3" t="s">
        <v>214</v>
      </c>
      <c r="B55" s="7" t="s">
        <v>95</v>
      </c>
      <c r="C55" s="47">
        <v>2598400</v>
      </c>
      <c r="D55" s="47">
        <v>1299200</v>
      </c>
      <c r="E55" s="47">
        <v>1302000</v>
      </c>
      <c r="F55" s="20">
        <f t="shared" si="0"/>
        <v>50.107758620689658</v>
      </c>
      <c r="G55" s="36">
        <v>31.8</v>
      </c>
    </row>
    <row r="56" spans="1:7" s="37" customFormat="1" ht="53.25" customHeight="1">
      <c r="A56" s="3" t="s">
        <v>197</v>
      </c>
      <c r="B56" s="7" t="s">
        <v>198</v>
      </c>
      <c r="C56" s="47">
        <v>1117097.21</v>
      </c>
      <c r="D56" s="47">
        <v>1117097.21</v>
      </c>
      <c r="E56" s="47"/>
      <c r="F56" s="20">
        <f t="shared" si="0"/>
        <v>0</v>
      </c>
      <c r="G56" s="36"/>
    </row>
    <row r="57" spans="1:7" s="37" customFormat="1" ht="69" customHeight="1" thickBot="1">
      <c r="A57" s="3" t="s">
        <v>170</v>
      </c>
      <c r="B57" s="7" t="s">
        <v>164</v>
      </c>
      <c r="C57" s="47">
        <v>1330000</v>
      </c>
      <c r="D57" s="47">
        <v>1330000</v>
      </c>
      <c r="E57" s="47">
        <v>1314175</v>
      </c>
      <c r="F57" s="20">
        <f t="shared" si="0"/>
        <v>98.810150375939855</v>
      </c>
      <c r="G57" s="36"/>
    </row>
    <row r="58" spans="1:7" s="37" customFormat="1" ht="54.75" customHeight="1" thickBot="1">
      <c r="A58" s="76" t="s">
        <v>234</v>
      </c>
      <c r="B58" s="64" t="s">
        <v>235</v>
      </c>
      <c r="C58" s="77"/>
      <c r="D58" s="47"/>
      <c r="E58" s="47"/>
      <c r="F58" s="20" t="e">
        <f t="shared" si="0"/>
        <v>#DIV/0!</v>
      </c>
      <c r="G58" s="36"/>
    </row>
    <row r="59" spans="1:7" s="37" customFormat="1" ht="51.75" customHeight="1">
      <c r="A59" s="3" t="s">
        <v>199</v>
      </c>
      <c r="B59" s="7" t="s">
        <v>200</v>
      </c>
      <c r="C59" s="47">
        <v>2690303</v>
      </c>
      <c r="D59" s="47">
        <v>2690303</v>
      </c>
      <c r="E59" s="47">
        <v>807090.9</v>
      </c>
      <c r="F59" s="20">
        <f t="shared" si="0"/>
        <v>30</v>
      </c>
      <c r="G59" s="36"/>
    </row>
    <row r="60" spans="1:7" s="37" customFormat="1" ht="61.5" customHeight="1">
      <c r="A60" s="70" t="s">
        <v>241</v>
      </c>
      <c r="B60" s="71" t="s">
        <v>242</v>
      </c>
      <c r="C60" s="47">
        <v>30383800</v>
      </c>
      <c r="D60" s="47">
        <v>30383800</v>
      </c>
      <c r="E60" s="47"/>
      <c r="F60" s="20">
        <f t="shared" si="0"/>
        <v>0</v>
      </c>
      <c r="G60" s="36"/>
    </row>
    <row r="61" spans="1:7" s="37" customFormat="1" ht="39.75" customHeight="1">
      <c r="A61" s="68" t="s">
        <v>171</v>
      </c>
      <c r="B61" s="69" t="s">
        <v>169</v>
      </c>
      <c r="C61" s="47">
        <v>7403100</v>
      </c>
      <c r="D61" s="47">
        <v>3701550</v>
      </c>
      <c r="E61" s="47">
        <v>3701550</v>
      </c>
      <c r="F61" s="20">
        <f t="shared" ref="F61:F103" si="1">(E61*100)/C61</f>
        <v>50</v>
      </c>
      <c r="G61" s="36">
        <v>145.9</v>
      </c>
    </row>
    <row r="62" spans="1:7" s="37" customFormat="1" ht="53.25" customHeight="1">
      <c r="A62" s="3" t="s">
        <v>236</v>
      </c>
      <c r="B62" s="7" t="s">
        <v>237</v>
      </c>
      <c r="C62" s="47">
        <v>2262200</v>
      </c>
      <c r="D62" s="47">
        <v>2262200</v>
      </c>
      <c r="E62" s="47"/>
      <c r="F62" s="20"/>
      <c r="G62" s="36"/>
    </row>
    <row r="63" spans="1:7" s="37" customFormat="1" ht="39.75" customHeight="1">
      <c r="A63" s="3" t="s">
        <v>203</v>
      </c>
      <c r="B63" s="67" t="s">
        <v>238</v>
      </c>
      <c r="C63" s="47">
        <v>2427300</v>
      </c>
      <c r="D63" s="47">
        <v>1213652</v>
      </c>
      <c r="E63" s="47">
        <v>235893</v>
      </c>
      <c r="F63" s="20">
        <f t="shared" si="0"/>
        <v>9.718329007539241</v>
      </c>
      <c r="G63" s="36"/>
    </row>
    <row r="64" spans="1:7" s="37" customFormat="1" ht="57.75" customHeight="1">
      <c r="A64" s="3" t="s">
        <v>172</v>
      </c>
      <c r="B64" s="67" t="s">
        <v>136</v>
      </c>
      <c r="C64" s="47">
        <v>144452200</v>
      </c>
      <c r="D64" s="47">
        <v>111751136</v>
      </c>
      <c r="E64" s="47">
        <v>111751136</v>
      </c>
      <c r="F64" s="20">
        <f t="shared" si="1"/>
        <v>77.362017331684811</v>
      </c>
      <c r="G64" s="36">
        <v>114.8</v>
      </c>
    </row>
    <row r="65" spans="1:7" s="37" customFormat="1" ht="57" customHeight="1">
      <c r="A65" s="3" t="s">
        <v>173</v>
      </c>
      <c r="B65" s="66" t="s">
        <v>168</v>
      </c>
      <c r="C65" s="47">
        <v>1091200</v>
      </c>
      <c r="D65" s="47">
        <v>587604.07999999996</v>
      </c>
      <c r="E65" s="47">
        <v>554603.1</v>
      </c>
      <c r="F65" s="20">
        <f t="shared" si="0"/>
        <v>50.82506414956012</v>
      </c>
      <c r="G65" s="36">
        <v>61.8</v>
      </c>
    </row>
    <row r="66" spans="1:7" s="37" customFormat="1" ht="75" customHeight="1">
      <c r="A66" s="3" t="s">
        <v>174</v>
      </c>
      <c r="B66" s="7" t="s">
        <v>73</v>
      </c>
      <c r="C66" s="47">
        <v>294300</v>
      </c>
      <c r="D66" s="47">
        <v>147150</v>
      </c>
      <c r="E66" s="47">
        <v>116701.74</v>
      </c>
      <c r="F66" s="20">
        <f t="shared" si="1"/>
        <v>39.654006116207952</v>
      </c>
      <c r="G66" s="36">
        <v>168.2</v>
      </c>
    </row>
    <row r="67" spans="1:7" s="37" customFormat="1" ht="45" customHeight="1">
      <c r="A67" s="3" t="s">
        <v>175</v>
      </c>
      <c r="B67" s="7" t="s">
        <v>90</v>
      </c>
      <c r="C67" s="47">
        <v>892900</v>
      </c>
      <c r="D67" s="47">
        <v>446400</v>
      </c>
      <c r="E67" s="47">
        <v>444000</v>
      </c>
      <c r="F67" s="20">
        <f t="shared" si="1"/>
        <v>49.725613170567811</v>
      </c>
      <c r="G67" s="36">
        <v>107.2</v>
      </c>
    </row>
    <row r="68" spans="1:7" s="37" customFormat="1" ht="58.15" customHeight="1">
      <c r="A68" s="3" t="s">
        <v>176</v>
      </c>
      <c r="B68" s="7" t="s">
        <v>26</v>
      </c>
      <c r="C68" s="47">
        <v>294300</v>
      </c>
      <c r="D68" s="47">
        <v>147150</v>
      </c>
      <c r="E68" s="47">
        <v>138127.78</v>
      </c>
      <c r="F68" s="20">
        <f t="shared" si="1"/>
        <v>46.934345905538564</v>
      </c>
      <c r="G68" s="36">
        <v>133.1</v>
      </c>
    </row>
    <row r="69" spans="1:7" s="37" customFormat="1" ht="66.75" customHeight="1">
      <c r="A69" s="12" t="s">
        <v>239</v>
      </c>
      <c r="B69" s="7" t="s">
        <v>240</v>
      </c>
      <c r="C69" s="47">
        <v>19680200</v>
      </c>
      <c r="D69" s="47">
        <v>9840100</v>
      </c>
      <c r="E69" s="47"/>
      <c r="F69" s="20">
        <f t="shared" si="1"/>
        <v>0</v>
      </c>
      <c r="G69" s="36"/>
    </row>
    <row r="70" spans="1:7" s="37" customFormat="1" ht="43.5" customHeight="1">
      <c r="A70" s="12" t="s">
        <v>201</v>
      </c>
      <c r="B70" s="7" t="s">
        <v>202</v>
      </c>
      <c r="C70" s="47">
        <v>2371300</v>
      </c>
      <c r="D70" s="47">
        <v>2371300</v>
      </c>
      <c r="E70" s="47"/>
      <c r="F70" s="20">
        <f t="shared" si="1"/>
        <v>0</v>
      </c>
      <c r="G70" s="36"/>
    </row>
    <row r="71" spans="1:7" s="37" customFormat="1" ht="36" customHeight="1">
      <c r="A71" s="12" t="s">
        <v>177</v>
      </c>
      <c r="B71" s="7" t="s">
        <v>167</v>
      </c>
      <c r="C71" s="47">
        <v>2585700</v>
      </c>
      <c r="D71" s="47">
        <v>1292850</v>
      </c>
      <c r="E71" s="47">
        <v>1241893.08</v>
      </c>
      <c r="F71" s="20">
        <f t="shared" si="1"/>
        <v>48.029279498781762</v>
      </c>
      <c r="G71" s="36">
        <v>46.6</v>
      </c>
    </row>
    <row r="72" spans="1:7" s="37" customFormat="1" ht="85.15" customHeight="1">
      <c r="A72" s="18" t="s">
        <v>178</v>
      </c>
      <c r="B72" s="7" t="s">
        <v>85</v>
      </c>
      <c r="C72" s="47">
        <v>294300</v>
      </c>
      <c r="D72" s="47">
        <v>147150</v>
      </c>
      <c r="E72" s="47">
        <v>89243.24</v>
      </c>
      <c r="F72" s="20">
        <f t="shared" si="1"/>
        <v>30.323900781515459</v>
      </c>
      <c r="G72" s="36">
        <v>117.6</v>
      </c>
    </row>
    <row r="73" spans="1:7" s="37" customFormat="1" ht="87" customHeight="1">
      <c r="A73" s="18" t="s">
        <v>179</v>
      </c>
      <c r="B73" s="7" t="s">
        <v>86</v>
      </c>
      <c r="C73" s="47">
        <v>294300</v>
      </c>
      <c r="D73" s="47">
        <v>147150</v>
      </c>
      <c r="E73" s="47">
        <v>141887.23000000001</v>
      </c>
      <c r="F73" s="20">
        <f t="shared" si="1"/>
        <v>48.211766904519202</v>
      </c>
      <c r="G73" s="36">
        <v>118.1</v>
      </c>
    </row>
    <row r="74" spans="1:7" s="37" customFormat="1" ht="93" customHeight="1">
      <c r="A74" s="3" t="s">
        <v>180</v>
      </c>
      <c r="B74" s="7" t="s">
        <v>99</v>
      </c>
      <c r="C74" s="47">
        <v>1543100</v>
      </c>
      <c r="D74" s="47">
        <v>771550</v>
      </c>
      <c r="E74" s="47">
        <v>295685.46999999997</v>
      </c>
      <c r="F74" s="20">
        <f t="shared" si="1"/>
        <v>19.161782774933574</v>
      </c>
      <c r="G74" s="36">
        <v>115.7</v>
      </c>
    </row>
    <row r="75" spans="1:7" s="37" customFormat="1" ht="62.45" customHeight="1">
      <c r="A75" s="3" t="s">
        <v>181</v>
      </c>
      <c r="B75" s="7" t="s">
        <v>98</v>
      </c>
      <c r="C75" s="47">
        <v>294300</v>
      </c>
      <c r="D75" s="47">
        <v>147150</v>
      </c>
      <c r="E75" s="47">
        <v>126928.94</v>
      </c>
      <c r="F75" s="20">
        <f t="shared" si="1"/>
        <v>43.129099558273872</v>
      </c>
      <c r="G75" s="36">
        <v>105.3</v>
      </c>
    </row>
    <row r="76" spans="1:7" s="37" customFormat="1" ht="57" customHeight="1">
      <c r="A76" s="3" t="s">
        <v>182</v>
      </c>
      <c r="B76" s="7" t="s">
        <v>137</v>
      </c>
      <c r="C76" s="47">
        <v>17461200</v>
      </c>
      <c r="D76" s="47">
        <v>10183960</v>
      </c>
      <c r="E76" s="47">
        <v>11967010</v>
      </c>
      <c r="F76" s="20">
        <f t="shared" si="1"/>
        <v>68.534865874052187</v>
      </c>
      <c r="G76" s="36">
        <v>115.1</v>
      </c>
    </row>
    <row r="77" spans="1:7" s="37" customFormat="1" ht="69" customHeight="1">
      <c r="A77" s="3" t="s">
        <v>183</v>
      </c>
      <c r="B77" s="7" t="s">
        <v>94</v>
      </c>
      <c r="C77" s="47">
        <v>294300</v>
      </c>
      <c r="D77" s="47">
        <v>147150</v>
      </c>
      <c r="E77" s="47">
        <v>120489.65</v>
      </c>
      <c r="F77" s="20">
        <f t="shared" si="1"/>
        <v>40.941097519537884</v>
      </c>
      <c r="G77" s="36">
        <v>107.5</v>
      </c>
    </row>
    <row r="78" spans="1:7" s="37" customFormat="1" ht="58.5" customHeight="1">
      <c r="A78" s="3" t="s">
        <v>184</v>
      </c>
      <c r="B78" s="7" t="s">
        <v>87</v>
      </c>
      <c r="C78" s="47"/>
      <c r="D78" s="47"/>
      <c r="E78" s="47"/>
      <c r="F78" s="20" t="e">
        <f t="shared" si="1"/>
        <v>#DIV/0!</v>
      </c>
      <c r="G78" s="36"/>
    </row>
    <row r="79" spans="1:7" s="37" customFormat="1" ht="90.6" customHeight="1">
      <c r="A79" s="3" t="s">
        <v>185</v>
      </c>
      <c r="B79" s="7" t="s">
        <v>84</v>
      </c>
      <c r="C79" s="47">
        <v>113400</v>
      </c>
      <c r="D79" s="47">
        <v>56700</v>
      </c>
      <c r="E79" s="47">
        <v>43173</v>
      </c>
      <c r="F79" s="20">
        <f t="shared" si="1"/>
        <v>38.071428571428569</v>
      </c>
      <c r="G79" s="36">
        <v>204.1</v>
      </c>
    </row>
    <row r="80" spans="1:7" s="37" customFormat="1" ht="73.900000000000006" customHeight="1">
      <c r="A80" s="3" t="s">
        <v>186</v>
      </c>
      <c r="B80" s="7" t="s">
        <v>125</v>
      </c>
      <c r="C80" s="47">
        <v>3980200</v>
      </c>
      <c r="D80" s="47">
        <v>1990100</v>
      </c>
      <c r="E80" s="47">
        <v>1156244</v>
      </c>
      <c r="F80" s="20">
        <f t="shared" si="1"/>
        <v>29.049896990101001</v>
      </c>
      <c r="G80" s="36">
        <v>98.8</v>
      </c>
    </row>
    <row r="81" spans="1:7" s="37" customFormat="1" ht="111.75" customHeight="1">
      <c r="A81" s="3" t="s">
        <v>187</v>
      </c>
      <c r="B81" s="7" t="s">
        <v>126</v>
      </c>
      <c r="C81" s="47">
        <v>725700</v>
      </c>
      <c r="D81" s="47">
        <v>362850</v>
      </c>
      <c r="E81" s="47">
        <v>327025</v>
      </c>
      <c r="F81" s="20">
        <f t="shared" si="1"/>
        <v>45.063387074548714</v>
      </c>
      <c r="G81" s="36">
        <v>78.599999999999994</v>
      </c>
    </row>
    <row r="82" spans="1:7" s="37" customFormat="1" ht="122.25" customHeight="1">
      <c r="A82" s="3" t="s">
        <v>188</v>
      </c>
      <c r="B82" s="7" t="s">
        <v>127</v>
      </c>
      <c r="C82" s="47">
        <v>104900</v>
      </c>
      <c r="D82" s="47">
        <v>52450</v>
      </c>
      <c r="E82" s="47">
        <v>39549.5</v>
      </c>
      <c r="F82" s="20">
        <f t="shared" si="1"/>
        <v>37.702097235462347</v>
      </c>
      <c r="G82" s="36">
        <v>188.9</v>
      </c>
    </row>
    <row r="83" spans="1:7" s="37" customFormat="1" ht="72" customHeight="1">
      <c r="A83" s="3" t="s">
        <v>189</v>
      </c>
      <c r="B83" s="7" t="s">
        <v>158</v>
      </c>
      <c r="C83" s="47">
        <v>1110200</v>
      </c>
      <c r="D83" s="47">
        <v>555100</v>
      </c>
      <c r="E83" s="47">
        <v>555100</v>
      </c>
      <c r="F83" s="20">
        <f t="shared" si="1"/>
        <v>50</v>
      </c>
      <c r="G83" s="36">
        <v>128.6</v>
      </c>
    </row>
    <row r="84" spans="1:7" s="37" customFormat="1" ht="67.5" customHeight="1">
      <c r="A84" s="3" t="s">
        <v>190</v>
      </c>
      <c r="B84" s="7" t="s">
        <v>157</v>
      </c>
      <c r="C84" s="47">
        <v>740600</v>
      </c>
      <c r="D84" s="47">
        <v>370300</v>
      </c>
      <c r="E84" s="47">
        <v>370300</v>
      </c>
      <c r="F84" s="20">
        <f t="shared" si="1"/>
        <v>50</v>
      </c>
      <c r="G84" s="36">
        <v>128.69999999999999</v>
      </c>
    </row>
    <row r="85" spans="1:7" s="37" customFormat="1" ht="70.5" customHeight="1">
      <c r="A85" s="3" t="s">
        <v>191</v>
      </c>
      <c r="B85" s="7" t="s">
        <v>204</v>
      </c>
      <c r="C85" s="47">
        <v>467500</v>
      </c>
      <c r="D85" s="47">
        <v>467500</v>
      </c>
      <c r="E85" s="47"/>
      <c r="F85" s="20">
        <f t="shared" si="1"/>
        <v>0</v>
      </c>
      <c r="G85" s="36"/>
    </row>
    <row r="86" spans="1:7" s="37" customFormat="1" ht="27.75" customHeight="1">
      <c r="A86" s="3" t="s">
        <v>192</v>
      </c>
      <c r="B86" s="7" t="s">
        <v>161</v>
      </c>
      <c r="C86" s="47">
        <v>353024.34</v>
      </c>
      <c r="D86" s="47">
        <v>353024.34</v>
      </c>
      <c r="E86" s="47">
        <v>353024.34</v>
      </c>
      <c r="F86" s="20">
        <f t="shared" si="1"/>
        <v>99.999999999999986</v>
      </c>
      <c r="G86" s="36"/>
    </row>
    <row r="87" spans="1:7" s="37" customFormat="1" ht="54.75" customHeight="1">
      <c r="A87" s="3" t="s">
        <v>193</v>
      </c>
      <c r="B87" s="7" t="s">
        <v>166</v>
      </c>
      <c r="C87" s="47"/>
      <c r="D87" s="47"/>
      <c r="E87" s="47"/>
      <c r="F87" s="20" t="e">
        <f t="shared" si="1"/>
        <v>#DIV/0!</v>
      </c>
      <c r="G87" s="36"/>
    </row>
    <row r="88" spans="1:7" s="37" customFormat="1" ht="54.75" customHeight="1">
      <c r="A88" s="3" t="s">
        <v>205</v>
      </c>
      <c r="B88" s="7" t="s">
        <v>206</v>
      </c>
      <c r="C88" s="47"/>
      <c r="D88" s="47"/>
      <c r="E88" s="47"/>
      <c r="F88" s="20" t="e">
        <f t="shared" si="1"/>
        <v>#DIV/0!</v>
      </c>
      <c r="G88" s="36"/>
    </row>
    <row r="89" spans="1:7" s="37" customFormat="1" ht="52.5" customHeight="1">
      <c r="A89" s="3" t="s">
        <v>251</v>
      </c>
      <c r="B89" s="7" t="s">
        <v>252</v>
      </c>
      <c r="C89" s="47">
        <v>175000</v>
      </c>
      <c r="D89" s="47">
        <v>175000</v>
      </c>
      <c r="E89" s="47"/>
      <c r="F89" s="20">
        <f t="shared" si="1"/>
        <v>0</v>
      </c>
      <c r="G89" s="36"/>
    </row>
    <row r="90" spans="1:7" s="37" customFormat="1" ht="51.75" customHeight="1">
      <c r="A90" s="3" t="s">
        <v>249</v>
      </c>
      <c r="B90" s="65" t="s">
        <v>250</v>
      </c>
      <c r="C90" s="47">
        <v>4505100</v>
      </c>
      <c r="D90" s="47">
        <v>4505100</v>
      </c>
      <c r="E90" s="47"/>
      <c r="F90" s="20">
        <f t="shared" si="1"/>
        <v>0</v>
      </c>
      <c r="G90" s="36"/>
    </row>
    <row r="91" spans="1:7" s="37" customFormat="1" ht="79.5" customHeight="1">
      <c r="A91" s="3" t="s">
        <v>245</v>
      </c>
      <c r="B91" s="65" t="s">
        <v>246</v>
      </c>
      <c r="C91" s="47">
        <v>47500</v>
      </c>
      <c r="D91" s="47">
        <v>47500</v>
      </c>
      <c r="E91" s="47"/>
      <c r="F91" s="20">
        <f t="shared" si="1"/>
        <v>0</v>
      </c>
      <c r="G91" s="36"/>
    </row>
    <row r="92" spans="1:7" s="37" customFormat="1" ht="81.75" customHeight="1">
      <c r="A92" s="3" t="s">
        <v>247</v>
      </c>
      <c r="B92" s="65" t="s">
        <v>248</v>
      </c>
      <c r="C92" s="47"/>
      <c r="D92" s="47"/>
      <c r="E92" s="47"/>
      <c r="F92" s="20" t="e">
        <f t="shared" si="1"/>
        <v>#DIV/0!</v>
      </c>
      <c r="G92" s="36">
        <v>0</v>
      </c>
    </row>
    <row r="93" spans="1:7" s="37" customFormat="1" ht="54">
      <c r="A93" s="3" t="s">
        <v>194</v>
      </c>
      <c r="B93" s="65" t="s">
        <v>156</v>
      </c>
      <c r="C93" s="47">
        <v>145872.16</v>
      </c>
      <c r="D93" s="47">
        <v>145872.16</v>
      </c>
      <c r="E93" s="47">
        <v>145872.16</v>
      </c>
      <c r="F93" s="20">
        <f t="shared" si="1"/>
        <v>100</v>
      </c>
      <c r="G93" s="58" t="s">
        <v>233</v>
      </c>
    </row>
    <row r="94" spans="1:7" s="37" customFormat="1" ht="57.75" customHeight="1">
      <c r="A94" s="3" t="s">
        <v>195</v>
      </c>
      <c r="B94" s="7" t="s">
        <v>118</v>
      </c>
      <c r="C94" s="47">
        <v>-64952.57</v>
      </c>
      <c r="D94" s="47">
        <v>-64952.57</v>
      </c>
      <c r="E94" s="47">
        <v>-27097.62</v>
      </c>
      <c r="F94" s="20">
        <f t="shared" si="1"/>
        <v>41.719088251627305</v>
      </c>
      <c r="G94" s="36">
        <v>202.7</v>
      </c>
    </row>
    <row r="95" spans="1:7" s="37" customFormat="1" ht="15">
      <c r="A95" s="27"/>
      <c r="B95" s="13" t="s">
        <v>27</v>
      </c>
      <c r="C95" s="49">
        <f>C6+C52</f>
        <v>388268638.14000005</v>
      </c>
      <c r="D95" s="49">
        <f>D6+D52</f>
        <v>271638430.52000004</v>
      </c>
      <c r="E95" s="49">
        <f>E6+E52</f>
        <v>206621181.54000002</v>
      </c>
      <c r="F95" s="20">
        <f t="shared" si="1"/>
        <v>53.216036847533786</v>
      </c>
      <c r="G95" s="36">
        <v>118.4</v>
      </c>
    </row>
    <row r="96" spans="1:7" s="24" customFormat="1" ht="15.75">
      <c r="A96" s="38"/>
      <c r="B96" s="39" t="s">
        <v>28</v>
      </c>
      <c r="C96" s="51"/>
      <c r="D96" s="51"/>
      <c r="E96" s="51"/>
      <c r="F96" s="20"/>
      <c r="G96" s="20"/>
    </row>
    <row r="97" spans="1:7" s="37" customFormat="1" ht="27" customHeight="1">
      <c r="A97" s="9" t="s">
        <v>30</v>
      </c>
      <c r="B97" s="7" t="s">
        <v>92</v>
      </c>
      <c r="C97" s="47">
        <v>29485027.039999999</v>
      </c>
      <c r="D97" s="47">
        <v>29485027.039999999</v>
      </c>
      <c r="E97" s="47">
        <v>14478556.52</v>
      </c>
      <c r="F97" s="20">
        <f t="shared" si="1"/>
        <v>49.104776130468153</v>
      </c>
      <c r="G97" s="36">
        <v>104.8</v>
      </c>
    </row>
    <row r="98" spans="1:7" s="37" customFormat="1" ht="31.5" customHeight="1">
      <c r="A98" s="28"/>
      <c r="B98" s="7" t="s">
        <v>62</v>
      </c>
      <c r="C98" s="47">
        <v>23968798.91</v>
      </c>
      <c r="D98" s="47">
        <v>23968798.91</v>
      </c>
      <c r="E98" s="47">
        <v>11328695.789999999</v>
      </c>
      <c r="F98" s="20">
        <f t="shared" si="1"/>
        <v>47.264344919984978</v>
      </c>
      <c r="G98" s="36">
        <v>111</v>
      </c>
    </row>
    <row r="99" spans="1:7" s="37" customFormat="1" ht="35.25" customHeight="1">
      <c r="A99" s="46" t="s">
        <v>120</v>
      </c>
      <c r="B99" s="7" t="s">
        <v>121</v>
      </c>
      <c r="C99" s="47">
        <v>2295958.5</v>
      </c>
      <c r="D99" s="47">
        <v>2295958.5</v>
      </c>
      <c r="E99" s="47">
        <v>997353.89</v>
      </c>
      <c r="F99" s="20">
        <f t="shared" si="1"/>
        <v>43.439543441225091</v>
      </c>
      <c r="G99" s="36">
        <v>100.6</v>
      </c>
    </row>
    <row r="100" spans="1:7" s="37" customFormat="1" ht="27">
      <c r="A100" s="46"/>
      <c r="B100" s="7" t="s">
        <v>133</v>
      </c>
      <c r="C100" s="47">
        <v>1997571</v>
      </c>
      <c r="D100" s="47">
        <v>1997571</v>
      </c>
      <c r="E100" s="47">
        <v>954829.22</v>
      </c>
      <c r="F100" s="20">
        <f t="shared" si="1"/>
        <v>47.799513509156874</v>
      </c>
      <c r="G100" s="36">
        <v>104.8</v>
      </c>
    </row>
    <row r="101" spans="1:7" s="37" customFormat="1" ht="27" customHeight="1">
      <c r="A101" s="9" t="s">
        <v>31</v>
      </c>
      <c r="B101" s="7" t="s">
        <v>29</v>
      </c>
      <c r="C101" s="47">
        <v>78923341.939999998</v>
      </c>
      <c r="D101" s="47">
        <v>78875841.939999998</v>
      </c>
      <c r="E101" s="47">
        <v>8433379.7200000007</v>
      </c>
      <c r="F101" s="20">
        <f t="shared" si="1"/>
        <v>10.685532964900702</v>
      </c>
      <c r="G101" s="36">
        <v>115.1</v>
      </c>
    </row>
    <row r="102" spans="1:7" s="37" customFormat="1" ht="33" customHeight="1">
      <c r="A102" s="9"/>
      <c r="B102" s="7" t="s">
        <v>63</v>
      </c>
      <c r="C102" s="47">
        <v>2040000</v>
      </c>
      <c r="D102" s="47">
        <v>2040000</v>
      </c>
      <c r="E102" s="47">
        <v>979138.69</v>
      </c>
      <c r="F102" s="20">
        <f t="shared" si="1"/>
        <v>47.996994607843135</v>
      </c>
      <c r="G102" s="36">
        <v>114.5</v>
      </c>
    </row>
    <row r="103" spans="1:7" s="37" customFormat="1" ht="25.5" customHeight="1">
      <c r="A103" s="9" t="s">
        <v>149</v>
      </c>
      <c r="B103" s="7" t="s">
        <v>150</v>
      </c>
      <c r="C103" s="47">
        <v>47500</v>
      </c>
      <c r="D103" s="47"/>
      <c r="E103" s="47"/>
      <c r="F103" s="20">
        <f t="shared" si="1"/>
        <v>0</v>
      </c>
      <c r="G103" s="36">
        <v>0</v>
      </c>
    </row>
    <row r="104" spans="1:7" s="37" customFormat="1" ht="33" customHeight="1">
      <c r="A104" s="9" t="s">
        <v>128</v>
      </c>
      <c r="B104" s="7" t="s">
        <v>129</v>
      </c>
      <c r="C104" s="47">
        <v>764334708.94000006</v>
      </c>
      <c r="D104" s="47">
        <v>76434708.939999998</v>
      </c>
      <c r="E104" s="47">
        <v>7344228.2400000002</v>
      </c>
      <c r="F104" s="20">
        <f t="shared" ref="F104:F132" si="2">(E104*100)/C104</f>
        <v>0.96086546300967723</v>
      </c>
      <c r="G104" s="36">
        <v>114.8</v>
      </c>
    </row>
    <row r="105" spans="1:7" s="37" customFormat="1" ht="37.5" customHeight="1">
      <c r="A105" s="9" t="s">
        <v>74</v>
      </c>
      <c r="B105" s="7" t="s">
        <v>101</v>
      </c>
      <c r="C105" s="47">
        <v>2341133</v>
      </c>
      <c r="D105" s="47">
        <v>2341133</v>
      </c>
      <c r="E105" s="47">
        <v>1059151.4809999999</v>
      </c>
      <c r="F105" s="20">
        <f t="shared" si="2"/>
        <v>45.240978662895273</v>
      </c>
      <c r="G105" s="36">
        <v>114.6</v>
      </c>
    </row>
    <row r="106" spans="1:7" s="37" customFormat="1" ht="44.25" customHeight="1">
      <c r="A106" s="9" t="s">
        <v>74</v>
      </c>
      <c r="B106" s="7" t="s">
        <v>122</v>
      </c>
      <c r="C106" s="47">
        <v>100000</v>
      </c>
      <c r="D106" s="47">
        <v>100000</v>
      </c>
      <c r="E106" s="47">
        <v>30000</v>
      </c>
      <c r="F106" s="20">
        <f t="shared" si="2"/>
        <v>30</v>
      </c>
      <c r="G106" s="36">
        <v>123.4</v>
      </c>
    </row>
    <row r="107" spans="1:7" s="37" customFormat="1" ht="44.25" customHeight="1">
      <c r="A107" s="9" t="s">
        <v>215</v>
      </c>
      <c r="B107" s="7" t="s">
        <v>217</v>
      </c>
      <c r="C107" s="47"/>
      <c r="D107" s="47"/>
      <c r="E107" s="47"/>
      <c r="F107" s="20" t="e">
        <f t="shared" si="2"/>
        <v>#DIV/0!</v>
      </c>
      <c r="G107" s="36"/>
    </row>
    <row r="108" spans="1:7" s="37" customFormat="1" ht="44.25" customHeight="1">
      <c r="A108" s="9" t="s">
        <v>216</v>
      </c>
      <c r="B108" s="7" t="s">
        <v>218</v>
      </c>
      <c r="C108" s="47"/>
      <c r="D108" s="47"/>
      <c r="E108" s="47"/>
      <c r="F108" s="20" t="e">
        <f t="shared" si="2"/>
        <v>#DIV/0!</v>
      </c>
      <c r="G108" s="36"/>
    </row>
    <row r="109" spans="1:7" s="37" customFormat="1" ht="25.5" customHeight="1">
      <c r="A109" s="9" t="s">
        <v>32</v>
      </c>
      <c r="B109" s="7" t="s">
        <v>36</v>
      </c>
      <c r="C109" s="47">
        <v>229212723.38999999</v>
      </c>
      <c r="D109" s="47">
        <v>229212723.38999999</v>
      </c>
      <c r="E109" s="47">
        <v>156141359.61000001</v>
      </c>
      <c r="F109" s="20">
        <f t="shared" si="2"/>
        <v>68.120720918414818</v>
      </c>
      <c r="G109" s="36">
        <v>203.2</v>
      </c>
    </row>
    <row r="110" spans="1:7" s="37" customFormat="1" ht="40.5" customHeight="1">
      <c r="A110" s="28" t="s">
        <v>32</v>
      </c>
      <c r="B110" s="7" t="s">
        <v>134</v>
      </c>
      <c r="C110" s="52">
        <v>191962325</v>
      </c>
      <c r="D110" s="47">
        <v>191962325</v>
      </c>
      <c r="E110" s="47">
        <v>134996093.61000001</v>
      </c>
      <c r="F110" s="20">
        <f t="shared" si="2"/>
        <v>70.324264727466712</v>
      </c>
      <c r="G110" s="36">
        <v>114</v>
      </c>
    </row>
    <row r="111" spans="1:7" s="37" customFormat="1" ht="30" customHeight="1">
      <c r="A111" s="9" t="s">
        <v>33</v>
      </c>
      <c r="B111" s="7" t="s">
        <v>106</v>
      </c>
      <c r="C111" s="47">
        <v>49269237.340000004</v>
      </c>
      <c r="D111" s="47">
        <v>49269237.340000004</v>
      </c>
      <c r="E111" s="47">
        <v>25272145.420000002</v>
      </c>
      <c r="F111" s="20">
        <f t="shared" si="2"/>
        <v>51.293965127977359</v>
      </c>
      <c r="G111" s="36">
        <v>119.2</v>
      </c>
    </row>
    <row r="112" spans="1:7" s="37" customFormat="1" ht="25.5" customHeight="1">
      <c r="A112" s="28" t="s">
        <v>33</v>
      </c>
      <c r="B112" s="7" t="s">
        <v>134</v>
      </c>
      <c r="C112" s="47">
        <v>38673218.200000003</v>
      </c>
      <c r="D112" s="47">
        <v>38673218.200000003</v>
      </c>
      <c r="E112" s="47">
        <v>13675287.6</v>
      </c>
      <c r="F112" s="20">
        <f t="shared" si="2"/>
        <v>35.361131647430362</v>
      </c>
      <c r="G112" s="36">
        <v>108.2</v>
      </c>
    </row>
    <row r="113" spans="1:7" s="37" customFormat="1" ht="33.75" customHeight="1">
      <c r="A113" s="9" t="s">
        <v>34</v>
      </c>
      <c r="B113" s="7" t="s">
        <v>37</v>
      </c>
      <c r="C113" s="47">
        <v>36169233.740000002</v>
      </c>
      <c r="D113" s="47">
        <v>36169233.740000002</v>
      </c>
      <c r="E113" s="47">
        <v>17674071.239999998</v>
      </c>
      <c r="F113" s="20">
        <f t="shared" si="2"/>
        <v>48.864931358648121</v>
      </c>
      <c r="G113" s="58">
        <v>121.9</v>
      </c>
    </row>
    <row r="114" spans="1:7" s="37" customFormat="1" ht="31.5" customHeight="1">
      <c r="A114" s="29" t="s">
        <v>35</v>
      </c>
      <c r="B114" s="7" t="s">
        <v>117</v>
      </c>
      <c r="C114" s="47">
        <v>13100003.6</v>
      </c>
      <c r="D114" s="47">
        <v>13100003.6</v>
      </c>
      <c r="E114" s="47">
        <v>7598074.1799999997</v>
      </c>
      <c r="F114" s="20">
        <f t="shared" si="2"/>
        <v>58.000550320459453</v>
      </c>
      <c r="G114" s="36">
        <v>112.4</v>
      </c>
    </row>
    <row r="115" spans="1:7" s="37" customFormat="1" ht="33" customHeight="1">
      <c r="A115" s="30">
        <v>1000</v>
      </c>
      <c r="B115" s="13" t="s">
        <v>38</v>
      </c>
      <c r="C115" s="49">
        <f>SUM(C116,C117,C118,C119,C120)</f>
        <v>2916450</v>
      </c>
      <c r="D115" s="49">
        <f>SUM(D116,D117,D118,D119,D120)</f>
        <v>2916450</v>
      </c>
      <c r="E115" s="49">
        <f>SUM(E116,E117,E118,E119,E120)</f>
        <v>944566.48</v>
      </c>
      <c r="F115" s="20">
        <f t="shared" si="2"/>
        <v>32.387542388863174</v>
      </c>
      <c r="G115" s="36">
        <v>92.7</v>
      </c>
    </row>
    <row r="116" spans="1:7" s="37" customFormat="1" ht="25.5" customHeight="1">
      <c r="A116" s="31" t="s">
        <v>76</v>
      </c>
      <c r="B116" s="40" t="s">
        <v>77</v>
      </c>
      <c r="C116" s="53">
        <v>81000</v>
      </c>
      <c r="D116" s="53">
        <v>81000</v>
      </c>
      <c r="E116" s="53">
        <v>30803.82</v>
      </c>
      <c r="F116" s="20">
        <f t="shared" si="2"/>
        <v>38.029407407407405</v>
      </c>
      <c r="G116" s="56">
        <v>118.2</v>
      </c>
    </row>
    <row r="117" spans="1:7" s="37" customFormat="1" ht="33" customHeight="1">
      <c r="A117" s="9">
        <v>1003</v>
      </c>
      <c r="B117" s="7" t="s">
        <v>119</v>
      </c>
      <c r="C117" s="47">
        <v>1091200</v>
      </c>
      <c r="D117" s="47">
        <v>1091200</v>
      </c>
      <c r="E117" s="47">
        <v>554603</v>
      </c>
      <c r="F117" s="20">
        <f t="shared" si="2"/>
        <v>50.825054985337246</v>
      </c>
      <c r="G117" s="36">
        <v>104.4</v>
      </c>
    </row>
    <row r="118" spans="1:7" s="37" customFormat="1" ht="89.45" customHeight="1">
      <c r="A118" s="9" t="s">
        <v>151</v>
      </c>
      <c r="B118" s="7" t="s">
        <v>152</v>
      </c>
      <c r="C118" s="47">
        <v>200000</v>
      </c>
      <c r="D118" s="47">
        <v>200000</v>
      </c>
      <c r="E118" s="47">
        <v>63200</v>
      </c>
      <c r="F118" s="20">
        <f t="shared" si="2"/>
        <v>31.6</v>
      </c>
      <c r="G118" s="36">
        <v>24.9</v>
      </c>
    </row>
    <row r="119" spans="1:7" s="37" customFormat="1" ht="89.45" customHeight="1">
      <c r="A119" s="9" t="s">
        <v>151</v>
      </c>
      <c r="B119" s="7" t="s">
        <v>165</v>
      </c>
      <c r="C119" s="47"/>
      <c r="D119" s="47"/>
      <c r="E119" s="47"/>
      <c r="F119" s="20" t="e">
        <f t="shared" si="2"/>
        <v>#DIV/0!</v>
      </c>
      <c r="G119" s="36"/>
    </row>
    <row r="120" spans="1:7" s="37" customFormat="1" ht="30.75" customHeight="1">
      <c r="A120" s="32" t="s">
        <v>69</v>
      </c>
      <c r="B120" s="41" t="s">
        <v>100</v>
      </c>
      <c r="C120" s="54">
        <v>1544250</v>
      </c>
      <c r="D120" s="55">
        <v>1544250</v>
      </c>
      <c r="E120" s="54">
        <v>295959.65999999997</v>
      </c>
      <c r="F120" s="20">
        <f t="shared" si="2"/>
        <v>19.165268576979113</v>
      </c>
      <c r="G120" s="36">
        <v>121.7</v>
      </c>
    </row>
    <row r="121" spans="1:7" s="37" customFormat="1" ht="34.5" customHeight="1">
      <c r="A121" s="32" t="s">
        <v>91</v>
      </c>
      <c r="B121" s="41" t="s">
        <v>102</v>
      </c>
      <c r="C121" s="54">
        <v>50000</v>
      </c>
      <c r="D121" s="55">
        <v>50000</v>
      </c>
      <c r="E121" s="54">
        <v>5600</v>
      </c>
      <c r="F121" s="20">
        <f t="shared" si="2"/>
        <v>11.2</v>
      </c>
      <c r="G121" s="36">
        <v>43.7</v>
      </c>
    </row>
    <row r="122" spans="1:7" s="37" customFormat="1" ht="25.5" customHeight="1">
      <c r="A122" s="32" t="s">
        <v>108</v>
      </c>
      <c r="B122" s="41" t="s">
        <v>109</v>
      </c>
      <c r="C122" s="54">
        <v>50000</v>
      </c>
      <c r="D122" s="55">
        <v>50000</v>
      </c>
      <c r="E122" s="54">
        <v>5600</v>
      </c>
      <c r="F122" s="20">
        <f t="shared" si="2"/>
        <v>11.2</v>
      </c>
      <c r="G122" s="36">
        <v>43.7</v>
      </c>
    </row>
    <row r="123" spans="1:7" s="37" customFormat="1" ht="25.5" customHeight="1">
      <c r="A123" s="32" t="s">
        <v>110</v>
      </c>
      <c r="B123" s="41" t="s">
        <v>111</v>
      </c>
      <c r="C123" s="54">
        <v>667500</v>
      </c>
      <c r="D123" s="55">
        <v>667500</v>
      </c>
      <c r="E123" s="54">
        <v>100000</v>
      </c>
      <c r="F123" s="20">
        <f t="shared" si="2"/>
        <v>14.9812734082397</v>
      </c>
      <c r="G123" s="36">
        <v>106.6</v>
      </c>
    </row>
    <row r="124" spans="1:7" s="37" customFormat="1" ht="27" customHeight="1">
      <c r="A124" s="32" t="s">
        <v>112</v>
      </c>
      <c r="B124" s="41" t="s">
        <v>75</v>
      </c>
      <c r="C124" s="54">
        <v>667500</v>
      </c>
      <c r="D124" s="55">
        <v>667500</v>
      </c>
      <c r="E124" s="54">
        <v>100000</v>
      </c>
      <c r="F124" s="20">
        <f t="shared" si="2"/>
        <v>14.9812734082397</v>
      </c>
      <c r="G124" s="36">
        <v>106.6</v>
      </c>
    </row>
    <row r="125" spans="1:7" s="37" customFormat="1" ht="30" customHeight="1">
      <c r="A125" s="32" t="s">
        <v>113</v>
      </c>
      <c r="B125" s="41" t="s">
        <v>114</v>
      </c>
      <c r="C125" s="54">
        <v>9443.9599999999991</v>
      </c>
      <c r="D125" s="55">
        <v>9443.9599999999991</v>
      </c>
      <c r="E125" s="54"/>
      <c r="F125" s="20">
        <f t="shared" si="2"/>
        <v>0</v>
      </c>
      <c r="G125" s="36">
        <v>131</v>
      </c>
    </row>
    <row r="126" spans="1:7" s="37" customFormat="1" ht="27" customHeight="1">
      <c r="A126" s="32" t="s">
        <v>115</v>
      </c>
      <c r="B126" s="41" t="s">
        <v>116</v>
      </c>
      <c r="C126" s="54">
        <v>9443.9599999999991</v>
      </c>
      <c r="D126" s="55">
        <v>9443.9599999999991</v>
      </c>
      <c r="E126" s="54"/>
      <c r="F126" s="20">
        <f t="shared" si="2"/>
        <v>0</v>
      </c>
      <c r="G126" s="36">
        <v>131</v>
      </c>
    </row>
    <row r="127" spans="1:7" s="37" customFormat="1" ht="24" customHeight="1">
      <c r="A127" s="9" t="s">
        <v>107</v>
      </c>
      <c r="B127" s="7" t="s">
        <v>103</v>
      </c>
      <c r="C127" s="47">
        <v>894510</v>
      </c>
      <c r="D127" s="47">
        <v>894510</v>
      </c>
      <c r="E127" s="47">
        <v>444000</v>
      </c>
      <c r="F127" s="20">
        <f t="shared" si="2"/>
        <v>49.636113626454708</v>
      </c>
      <c r="G127" s="36">
        <v>103.9</v>
      </c>
    </row>
    <row r="128" spans="1:7" s="37" customFormat="1" ht="15">
      <c r="A128" s="28"/>
      <c r="B128" s="13" t="s">
        <v>39</v>
      </c>
      <c r="C128" s="49">
        <f>C97+C99+C101+C109+C111+C115+C121+C123+C125+C127+C107</f>
        <v>393724192.17000002</v>
      </c>
      <c r="D128" s="49">
        <f>D97+D99+D101+D109+D111+D115+D121+D123+D125+D127+D107</f>
        <v>393676692.17000002</v>
      </c>
      <c r="E128" s="49">
        <f>E97+E99+E101+E109+E111+E115+E121+E123+E125+E127+E107</f>
        <v>206816961.64000002</v>
      </c>
      <c r="F128" s="20">
        <f t="shared" si="2"/>
        <v>52.52838554322355</v>
      </c>
      <c r="G128" s="36">
        <v>173.6</v>
      </c>
    </row>
    <row r="129" spans="1:7" s="37" customFormat="1" ht="27.75" customHeight="1">
      <c r="A129" s="33"/>
      <c r="B129" s="13" t="s">
        <v>135</v>
      </c>
      <c r="C129" s="49">
        <f>C98+C100+C102+C110+C112</f>
        <v>258641913.11000001</v>
      </c>
      <c r="D129" s="49">
        <f>D98+D100+D102+D110+D112</f>
        <v>258641913.11000001</v>
      </c>
      <c r="E129" s="49">
        <f>E98+E100+E102+E110+E112</f>
        <v>161934044.91</v>
      </c>
      <c r="F129" s="20">
        <f t="shared" si="2"/>
        <v>62.609359389144984</v>
      </c>
      <c r="G129" s="36">
        <v>112.9</v>
      </c>
    </row>
    <row r="130" spans="1:7" s="37" customFormat="1" ht="20.25" customHeight="1">
      <c r="A130" s="28"/>
      <c r="B130" s="17" t="s">
        <v>51</v>
      </c>
      <c r="C130" s="49">
        <f>C135+C134</f>
        <v>1378114.030000031</v>
      </c>
      <c r="D130" s="49">
        <f>D135+D134</f>
        <v>159600331.65000001</v>
      </c>
      <c r="E130" s="49">
        <f>E135+E134</f>
        <v>195780.20000001788</v>
      </c>
      <c r="F130" s="20">
        <f t="shared" si="2"/>
        <v>14.20638609999591</v>
      </c>
      <c r="G130" s="36"/>
    </row>
    <row r="131" spans="1:7" s="37" customFormat="1" ht="15">
      <c r="A131" s="9"/>
      <c r="B131" s="13" t="s">
        <v>40</v>
      </c>
      <c r="C131" s="49">
        <f>C135+C134</f>
        <v>1378114.030000031</v>
      </c>
      <c r="D131" s="49">
        <f>D135+D134</f>
        <v>159600331.65000001</v>
      </c>
      <c r="E131" s="49">
        <f>E135+E134</f>
        <v>195780.20000001788</v>
      </c>
      <c r="F131" s="20">
        <f t="shared" si="2"/>
        <v>14.20638609999591</v>
      </c>
      <c r="G131" s="36"/>
    </row>
    <row r="132" spans="1:7" s="37" customFormat="1" ht="1.5" hidden="1" customHeight="1">
      <c r="A132" s="9" t="s">
        <v>70</v>
      </c>
      <c r="B132" s="7" t="s">
        <v>71</v>
      </c>
      <c r="C132" s="47"/>
      <c r="D132" s="47"/>
      <c r="E132" s="47"/>
      <c r="F132" s="20" t="e">
        <f t="shared" si="2"/>
        <v>#DIV/0!</v>
      </c>
      <c r="G132" s="36"/>
    </row>
    <row r="133" spans="1:7" s="37" customFormat="1" ht="1.5" hidden="1" customHeight="1">
      <c r="A133" s="9"/>
      <c r="B133" s="7"/>
      <c r="C133" s="47"/>
      <c r="D133" s="47"/>
      <c r="E133" s="47"/>
      <c r="F133" s="20"/>
      <c r="G133" s="36"/>
    </row>
    <row r="134" spans="1:7" s="37" customFormat="1" ht="28.5" customHeight="1">
      <c r="A134" s="9" t="s">
        <v>78</v>
      </c>
      <c r="B134" s="7" t="s">
        <v>80</v>
      </c>
      <c r="C134" s="47">
        <v>-392306078.13999999</v>
      </c>
      <c r="D134" s="47">
        <v>-238073800.52000001</v>
      </c>
      <c r="E134" s="47">
        <v>-206680411.50999999</v>
      </c>
      <c r="F134" s="20"/>
      <c r="G134" s="36"/>
    </row>
    <row r="135" spans="1:7" s="37" customFormat="1" ht="34.5" customHeight="1">
      <c r="A135" s="9" t="s">
        <v>79</v>
      </c>
      <c r="B135" s="7" t="s">
        <v>81</v>
      </c>
      <c r="C135" s="47">
        <v>393684192.17000002</v>
      </c>
      <c r="D135" s="47">
        <v>397674132.17000002</v>
      </c>
      <c r="E135" s="47">
        <v>206876191.71000001</v>
      </c>
      <c r="F135" s="20"/>
      <c r="G135" s="36"/>
    </row>
    <row r="136" spans="1:7" s="22" customFormat="1" ht="4.1500000000000004" customHeight="1">
      <c r="A136" s="10"/>
      <c r="B136" s="23"/>
      <c r="C136" s="23"/>
      <c r="E136" s="44"/>
    </row>
    <row r="137" spans="1:7" s="22" customFormat="1" ht="15.75" hidden="1" customHeight="1">
      <c r="A137" s="10"/>
      <c r="B137" s="23"/>
      <c r="C137" s="23"/>
      <c r="E137" s="44"/>
    </row>
    <row r="138" spans="1:7" ht="13.5" customHeight="1">
      <c r="A138" s="81" t="s">
        <v>153</v>
      </c>
      <c r="B138" s="82"/>
      <c r="C138" s="82"/>
      <c r="D138" s="83"/>
      <c r="E138" s="83"/>
      <c r="F138" s="83"/>
      <c r="G138" s="83"/>
    </row>
  </sheetData>
  <mergeCells count="4">
    <mergeCell ref="B3:E3"/>
    <mergeCell ref="B4:E4"/>
    <mergeCell ref="A138:G138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Людмила</cp:lastModifiedBy>
  <cp:lastPrinted>2020-04-09T04:16:01Z</cp:lastPrinted>
  <dcterms:created xsi:type="dcterms:W3CDTF">2006-08-11T13:13:49Z</dcterms:created>
  <dcterms:modified xsi:type="dcterms:W3CDTF">2020-07-13T04:57:11Z</dcterms:modified>
</cp:coreProperties>
</file>