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05\Documents\ПРОГНОЗ\Прогноз 2020 - 2023 год\"/>
    </mc:Choice>
  </mc:AlternateContent>
  <xr:revisionPtr revIDLastSave="0" documentId="13_ncr:1_{DA40BEDB-222C-4425-9134-5F2EBE3CB89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E35" i="1"/>
  <c r="F35" i="1"/>
  <c r="G35" i="1"/>
  <c r="H35" i="1"/>
  <c r="G26" i="1"/>
  <c r="H26" i="1"/>
  <c r="F26" i="1"/>
  <c r="E26" i="1"/>
  <c r="D26" i="1"/>
  <c r="C26" i="1"/>
  <c r="J30" i="1"/>
  <c r="K30" i="1"/>
  <c r="L30" i="1"/>
  <c r="M30" i="1"/>
  <c r="N30" i="1"/>
  <c r="J31" i="1"/>
  <c r="K31" i="1"/>
  <c r="L31" i="1"/>
  <c r="M31" i="1"/>
  <c r="N31" i="1"/>
  <c r="J32" i="1"/>
  <c r="K32" i="1"/>
  <c r="L32" i="1"/>
  <c r="M32" i="1"/>
  <c r="N32" i="1"/>
  <c r="J33" i="1"/>
  <c r="K33" i="1"/>
  <c r="L33" i="1"/>
  <c r="M33" i="1"/>
  <c r="N33" i="1"/>
  <c r="J34" i="1"/>
  <c r="K34" i="1"/>
  <c r="L34" i="1"/>
  <c r="M34" i="1"/>
  <c r="N34" i="1"/>
  <c r="C35" i="1" l="1"/>
  <c r="J10" i="1"/>
  <c r="K10" i="1"/>
  <c r="L10" i="1"/>
  <c r="M10" i="1"/>
  <c r="N10" i="1"/>
  <c r="H47" i="1"/>
  <c r="G47" i="1"/>
  <c r="F47" i="1"/>
  <c r="E47" i="1"/>
  <c r="D47" i="1"/>
  <c r="C44" i="1" l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9" i="1"/>
  <c r="M9" i="1"/>
  <c r="L9" i="1"/>
  <c r="K9" i="1"/>
  <c r="J9" i="1"/>
  <c r="N5" i="1"/>
  <c r="M5" i="1"/>
  <c r="L5" i="1"/>
  <c r="K5" i="1"/>
  <c r="J5" i="1"/>
</calcChain>
</file>

<file path=xl/sharedStrings.xml><?xml version="1.0" encoding="utf-8"?>
<sst xmlns="http://schemas.openxmlformats.org/spreadsheetml/2006/main" count="114" uniqueCount="79">
  <si>
    <t>Показатели</t>
  </si>
  <si>
    <t>Продукция сельского хозяйства</t>
  </si>
  <si>
    <t>млн. руб.</t>
  </si>
  <si>
    <t>Индекс производства продукции сельского хозяйства</t>
  </si>
  <si>
    <t>% к предыдущему году в сопоставимых ценах</t>
  </si>
  <si>
    <t>Индекс-дефлятор продукции сельского хозяйства в хозяйствах всех категорий</t>
  </si>
  <si>
    <t>% к предыдущему году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</si>
  <si>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</si>
  <si>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</si>
  <si>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</si>
  <si>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</si>
  <si>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</si>
  <si>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</si>
  <si>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</si>
  <si>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</si>
  <si>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</si>
  <si>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</si>
  <si>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</si>
  <si>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Един. измер.</t>
  </si>
  <si>
    <t>Производство  (все категории хозяйств)</t>
  </si>
  <si>
    <t>в т.ч. закрытого грунта</t>
  </si>
  <si>
    <t>Шерсть - всего</t>
  </si>
  <si>
    <t>ц</t>
  </si>
  <si>
    <t>Улов речной рыбы - всего</t>
  </si>
  <si>
    <t>Улов прудовой рыбы - всего</t>
  </si>
  <si>
    <t>Площадь садов, всего</t>
  </si>
  <si>
    <t>га</t>
  </si>
  <si>
    <t>Площадь ягодников, всего</t>
  </si>
  <si>
    <t>Площадь прудов, всего</t>
  </si>
  <si>
    <t>Площадь теплиц, всего</t>
  </si>
  <si>
    <t>Доходы, уменьшенные на величину расходов в соответствии со статьёй 346.5 Налогового кодекса Российской Федерации, сельскохозяйственных товаропроизводителей, перешедших на уплату единого сельскохозяйственного налога – всего</t>
  </si>
  <si>
    <t>тыс. руб.</t>
  </si>
  <si>
    <r>
      <t xml:space="preserve">* - </t>
    </r>
    <r>
      <rPr>
        <sz val="12"/>
        <color theme="1"/>
        <rFont val="Times New Roman"/>
        <family val="1"/>
        <charset val="204"/>
      </rPr>
      <t>в разрезе поселений и городских округов</t>
    </r>
  </si>
  <si>
    <r>
      <t xml:space="preserve">Васенина Ольга Владимировна  -  т. 26-40-85;    </t>
    </r>
    <r>
      <rPr>
        <sz val="11"/>
        <color theme="1"/>
        <rFont val="Tahoma"/>
        <family val="2"/>
        <charset val="204"/>
      </rPr>
      <t>VaseninaOV@saratov.gov.ru</t>
    </r>
  </si>
  <si>
    <t>2021 год, прогноз</t>
  </si>
  <si>
    <t>2022 год, прогноз</t>
  </si>
  <si>
    <t>2023 год, прогноз</t>
  </si>
  <si>
    <t>2018 год, отчет</t>
  </si>
  <si>
    <t>2019 год, отчет</t>
  </si>
  <si>
    <t>2020 год, оценка</t>
  </si>
  <si>
    <t>к прогнозу на 2021-2023 годы</t>
  </si>
  <si>
    <t>дефляторы</t>
  </si>
  <si>
    <t>2017 год, отчет</t>
  </si>
  <si>
    <t>Валовая продукция сельского хозяйства во всех категориях хозяйств в действующих ценах каждого года - всего</t>
  </si>
  <si>
    <t>Темп роста к предыдущему году в сопоставимой оценке</t>
  </si>
  <si>
    <t>факт</t>
  </si>
  <si>
    <t>расчет</t>
  </si>
  <si>
    <t>ЕСХН</t>
  </si>
  <si>
    <t>030 - Налоговая база (тыс.руб.)</t>
  </si>
  <si>
    <t>код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</si>
  <si>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</si>
  <si>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</si>
  <si>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</si>
  <si>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</si>
  <si>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 и крестьянские (фермерские) хозяйства</t>
  </si>
  <si>
    <t>Самойловский муниципальный район</t>
  </si>
  <si>
    <t>6431</t>
  </si>
  <si>
    <t>Благовещенское муниципальное образование</t>
  </si>
  <si>
    <t>63642405</t>
  </si>
  <si>
    <t>Еловатское муниципальное образование</t>
  </si>
  <si>
    <t>63642410</t>
  </si>
  <si>
    <t>Красавское муниципальное образование</t>
  </si>
  <si>
    <t>63642420</t>
  </si>
  <si>
    <t>Краснознаменское муниципальное образование</t>
  </si>
  <si>
    <t>63642425</t>
  </si>
  <si>
    <t>Песчанское муниципальное образование</t>
  </si>
  <si>
    <t>63642445</t>
  </si>
  <si>
    <t>Самойловское муниципальное образование</t>
  </si>
  <si>
    <t>63642151</t>
  </si>
  <si>
    <t>Святославское муниципальное образование</t>
  </si>
  <si>
    <t>63642455</t>
  </si>
  <si>
    <t>Хрущевское муниципальное образование</t>
  </si>
  <si>
    <t>63642460</t>
  </si>
  <si>
    <t>т</t>
  </si>
  <si>
    <t>в 2019 г. площадь садов и ягодников 
снизилась до 41 га</t>
  </si>
  <si>
    <t>Показатели сельского хозяйства  по  Самойловскому  муниципальному району области</t>
  </si>
  <si>
    <t>Исполнитель Малькина Т.В. Тел. 2-16-65</t>
  </si>
  <si>
    <t>Начальник отдела сельского хозяйства администрации Самойловского муниципального района</t>
  </si>
  <si>
    <t>Д.П. Завгородний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</si>
</sst>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)"/>
  </numFmts>
  <fonts count="2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4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left" vertical="center" wrapText="1" shrinkToFit="1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 applyProtection="1">
      <alignment vertical="center"/>
      <protection locked="0"/>
    </xf>
    <xf numFmtId="164" fontId="14" fillId="0" borderId="6" xfId="0" applyNumberFormat="1" applyFont="1" applyFill="1" applyBorder="1" applyAlignment="1" applyProtection="1">
      <alignment vertical="center"/>
      <protection locked="0"/>
    </xf>
    <xf numFmtId="164" fontId="1" fillId="0" borderId="6" xfId="0" applyNumberFormat="1" applyFont="1" applyFill="1" applyBorder="1" applyAlignment="1" applyProtection="1">
      <alignment vertical="center"/>
      <protection locked="0"/>
    </xf>
    <xf numFmtId="164" fontId="1" fillId="0" borderId="1" xfId="0" applyNumberFormat="1" applyFont="1" applyFill="1" applyBorder="1" applyAlignment="1" applyProtection="1">
      <alignment vertical="center"/>
      <protection locked="0"/>
    </xf>
    <xf numFmtId="164" fontId="1" fillId="2" borderId="6" xfId="0" applyNumberFormat="1" applyFont="1" applyFill="1" applyBorder="1" applyAlignment="1" applyProtection="1">
      <alignment vertical="center"/>
      <protection locked="0"/>
    </xf>
    <xf numFmtId="164" fontId="12" fillId="2" borderId="6" xfId="0" applyNumberFormat="1" applyFont="1" applyFill="1" applyBorder="1" applyAlignment="1" applyProtection="1">
      <alignment vertical="center"/>
      <protection locked="0"/>
    </xf>
    <xf numFmtId="164" fontId="13" fillId="0" borderId="6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15" fillId="2" borderId="2" xfId="0" applyFont="1" applyFill="1" applyBorder="1"/>
    <xf numFmtId="165" fontId="15" fillId="3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9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left" wrapText="1"/>
    </xf>
    <xf numFmtId="49" fontId="23" fillId="4" borderId="15" xfId="0" applyNumberFormat="1" applyFont="1" applyFill="1" applyBorder="1" applyAlignment="1">
      <alignment horizontal="center" vertical="center" wrapText="1"/>
    </xf>
    <xf numFmtId="3" fontId="23" fillId="4" borderId="15" xfId="0" applyNumberFormat="1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left" wrapText="1"/>
    </xf>
    <xf numFmtId="49" fontId="23" fillId="3" borderId="15" xfId="0" applyNumberFormat="1" applyFont="1" applyFill="1" applyBorder="1" applyAlignment="1">
      <alignment horizontal="center" vertical="center" wrapText="1"/>
    </xf>
    <xf numFmtId="3" fontId="23" fillId="3" borderId="15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164" fontId="18" fillId="5" borderId="1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164" fontId="25" fillId="0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3" fontId="23" fillId="2" borderId="15" xfId="0" applyNumberFormat="1" applyFont="1" applyFill="1" applyBorder="1" applyAlignment="1">
      <alignment horizontal="center" vertical="center" wrapText="1"/>
    </xf>
    <xf numFmtId="3" fontId="23" fillId="2" borderId="10" xfId="0" applyNumberFormat="1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/>
    <xf numFmtId="0" fontId="14" fillId="0" borderId="17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4"/>
  <sheetViews>
    <sheetView tabSelected="1" view="pageBreakPreview" topLeftCell="A16" zoomScale="80" zoomScaleNormal="80" zoomScaleSheetLayoutView="80" workbookViewId="0">
      <selection activeCell="A39" sqref="A39"/>
    </sheetView>
  </sheetViews>
  <sheetFormatPr defaultRowHeight="15" x14ac:dyDescent="0.25"/>
  <cols>
    <col min="1" max="1" width="45.28515625" customWidth="1"/>
    <col min="2" max="8" width="11.7109375" customWidth="1"/>
    <col min="9" max="14" width="9.7109375" customWidth="1"/>
  </cols>
  <sheetData>
    <row r="1" spans="1:14" ht="18.75" x14ac:dyDescent="0.3">
      <c r="A1" s="80" t="s">
        <v>75</v>
      </c>
      <c r="B1" s="80"/>
      <c r="C1" s="80"/>
      <c r="D1" s="80"/>
      <c r="E1" s="80"/>
      <c r="F1" s="80"/>
      <c r="G1" s="80"/>
      <c r="H1" s="80"/>
    </row>
    <row r="2" spans="1:14" ht="18.75" x14ac:dyDescent="0.3">
      <c r="A2" s="80" t="s">
        <v>40</v>
      </c>
      <c r="B2" s="80"/>
      <c r="C2" s="80"/>
      <c r="D2" s="80"/>
      <c r="E2" s="80"/>
      <c r="F2" s="80"/>
      <c r="G2" s="80"/>
      <c r="H2" s="80"/>
    </row>
    <row r="3" spans="1:14" ht="16.5" thickBot="1" x14ac:dyDescent="0.3">
      <c r="A3" s="1"/>
    </row>
    <row r="4" spans="1:14" ht="32.25" thickBot="1" x14ac:dyDescent="0.3">
      <c r="A4" s="2" t="s">
        <v>0</v>
      </c>
      <c r="B4" s="3" t="s">
        <v>18</v>
      </c>
      <c r="C4" s="3" t="s">
        <v>37</v>
      </c>
      <c r="D4" s="3" t="s">
        <v>38</v>
      </c>
      <c r="E4" s="3" t="s">
        <v>39</v>
      </c>
      <c r="F4" s="3" t="s">
        <v>34</v>
      </c>
      <c r="G4" s="2" t="s">
        <v>35</v>
      </c>
      <c r="H4" s="3" t="s">
        <v>36</v>
      </c>
      <c r="J4" s="16">
        <v>2019</v>
      </c>
      <c r="K4" s="16">
        <v>2020</v>
      </c>
      <c r="L4" s="17">
        <v>2021</v>
      </c>
      <c r="M4" s="17">
        <v>2022</v>
      </c>
      <c r="N4" s="17">
        <v>2023</v>
      </c>
    </row>
    <row r="5" spans="1:14" ht="15.75" x14ac:dyDescent="0.25">
      <c r="A5" s="4" t="s">
        <v>1</v>
      </c>
      <c r="B5" s="5" t="s">
        <v>2</v>
      </c>
      <c r="C5" s="68">
        <v>4085.9</v>
      </c>
      <c r="D5" s="69">
        <v>4591</v>
      </c>
      <c r="E5" s="49">
        <v>4914</v>
      </c>
      <c r="F5" s="49">
        <v>5271</v>
      </c>
      <c r="G5" s="49">
        <v>5635</v>
      </c>
      <c r="H5" s="49">
        <v>6035</v>
      </c>
      <c r="J5" s="18">
        <f>D5/C5*100</f>
        <v>112.36202550233732</v>
      </c>
      <c r="K5" s="19">
        <f t="shared" ref="K5:N5" si="0">E5/D5*100</f>
        <v>107.03550424744064</v>
      </c>
      <c r="L5" s="20">
        <f t="shared" si="0"/>
        <v>107.26495726495726</v>
      </c>
      <c r="M5" s="20">
        <f t="shared" si="0"/>
        <v>106.90571049136786</v>
      </c>
      <c r="N5" s="20">
        <f t="shared" si="0"/>
        <v>107.09849157054126</v>
      </c>
    </row>
    <row r="6" spans="1:14" ht="63.75" x14ac:dyDescent="0.25">
      <c r="A6" s="6" t="s">
        <v>3</v>
      </c>
      <c r="B6" s="7" t="s">
        <v>4</v>
      </c>
      <c r="C6" s="70">
        <v>98.9</v>
      </c>
      <c r="D6" s="63">
        <v>105.8</v>
      </c>
      <c r="E6" s="63">
        <v>103.1</v>
      </c>
      <c r="F6" s="63">
        <v>103.3</v>
      </c>
      <c r="G6" s="63">
        <v>103</v>
      </c>
      <c r="H6" s="63">
        <v>102.7</v>
      </c>
      <c r="J6" s="21"/>
      <c r="K6" s="20"/>
      <c r="L6" s="20"/>
      <c r="M6" s="20"/>
      <c r="N6" s="20"/>
    </row>
    <row r="7" spans="1:14" ht="38.25" x14ac:dyDescent="0.25">
      <c r="A7" s="6" t="s">
        <v>5</v>
      </c>
      <c r="B7" s="7" t="s">
        <v>6</v>
      </c>
      <c r="C7" s="71">
        <v>101</v>
      </c>
      <c r="D7" s="72">
        <v>106.2</v>
      </c>
      <c r="E7" s="15">
        <v>103.8</v>
      </c>
      <c r="F7" s="15">
        <v>103.8</v>
      </c>
      <c r="G7" s="15">
        <v>103.8</v>
      </c>
      <c r="H7" s="15">
        <v>104.3</v>
      </c>
      <c r="J7" s="21"/>
      <c r="K7" s="20"/>
      <c r="L7" s="20"/>
      <c r="M7" s="20"/>
      <c r="N7" s="20"/>
    </row>
    <row r="8" spans="1:14" ht="15.75" x14ac:dyDescent="0.25">
      <c r="A8" s="8" t="s">
        <v>19</v>
      </c>
      <c r="B8" s="73"/>
      <c r="C8" s="73"/>
      <c r="D8" s="73"/>
      <c r="E8" s="9"/>
      <c r="F8" s="9"/>
      <c r="G8" s="9"/>
      <c r="H8" s="9"/>
      <c r="J8" s="21"/>
      <c r="K8" s="20"/>
      <c r="L8" s="20"/>
      <c r="M8" s="20"/>
      <c r="N8" s="20"/>
    </row>
    <row r="9" spans="1:14" ht="31.5" x14ac:dyDescent="0.25">
      <c r="A9" s="6" t="s">
        <v>7</v>
      </c>
      <c r="B9" s="10" t="s">
        <v>8</v>
      </c>
      <c r="C9" s="63">
        <v>152.30000000000001</v>
      </c>
      <c r="D9" s="63">
        <v>201.4</v>
      </c>
      <c r="E9" s="13">
        <v>205.2</v>
      </c>
      <c r="F9" s="13">
        <v>207.7</v>
      </c>
      <c r="G9" s="13">
        <v>208</v>
      </c>
      <c r="H9" s="13">
        <v>210</v>
      </c>
      <c r="J9" s="21">
        <f t="shared" ref="J9:N24" si="1">D9/C9*100</f>
        <v>132.23900196979645</v>
      </c>
      <c r="K9" s="22">
        <f t="shared" si="1"/>
        <v>101.88679245283019</v>
      </c>
      <c r="L9" s="20">
        <f t="shared" si="1"/>
        <v>101.21832358674463</v>
      </c>
      <c r="M9" s="20">
        <f t="shared" si="1"/>
        <v>100.14443909484834</v>
      </c>
      <c r="N9" s="20">
        <f t="shared" si="1"/>
        <v>100.96153846153845</v>
      </c>
    </row>
    <row r="10" spans="1:14" ht="15.75" x14ac:dyDescent="0.25">
      <c r="A10" s="6" t="s">
        <v>9</v>
      </c>
      <c r="B10" s="10" t="s">
        <v>8</v>
      </c>
      <c r="C10" s="63">
        <v>15.1</v>
      </c>
      <c r="D10" s="63">
        <v>36.5</v>
      </c>
      <c r="E10" s="64">
        <v>24.5</v>
      </c>
      <c r="F10" s="13">
        <v>24.7</v>
      </c>
      <c r="G10" s="13">
        <v>24.9</v>
      </c>
      <c r="H10" s="13">
        <v>30</v>
      </c>
      <c r="J10" s="21">
        <f t="shared" ref="J10" si="2">D10/C10*100</f>
        <v>241.72185430463577</v>
      </c>
      <c r="K10" s="23">
        <f t="shared" ref="K10" si="3">E10/D10*100</f>
        <v>67.123287671232873</v>
      </c>
      <c r="L10" s="20">
        <f t="shared" ref="L10" si="4">F10/E10*100</f>
        <v>100.81632653061223</v>
      </c>
      <c r="M10" s="20">
        <f t="shared" ref="M10" si="5">G10/F10*100</f>
        <v>100.8097165991903</v>
      </c>
      <c r="N10" s="20">
        <f t="shared" ref="N10" si="6">H10/G10*100</f>
        <v>120.48192771084338</v>
      </c>
    </row>
    <row r="11" spans="1:14" ht="33.75" customHeight="1" x14ac:dyDescent="0.25">
      <c r="A11" s="6" t="s">
        <v>10</v>
      </c>
      <c r="B11" s="10" t="s">
        <v>8</v>
      </c>
      <c r="C11" s="63">
        <v>104.1</v>
      </c>
      <c r="D11" s="74">
        <v>114</v>
      </c>
      <c r="E11" s="64">
        <v>98.8</v>
      </c>
      <c r="F11" s="13">
        <v>99.1</v>
      </c>
      <c r="G11" s="13">
        <v>102</v>
      </c>
      <c r="H11" s="13">
        <v>102.5</v>
      </c>
      <c r="J11" s="21">
        <f t="shared" si="1"/>
        <v>109.51008645533142</v>
      </c>
      <c r="K11" s="23">
        <f t="shared" si="1"/>
        <v>86.666666666666671</v>
      </c>
      <c r="L11" s="20">
        <f t="shared" si="1"/>
        <v>100.30364372469636</v>
      </c>
      <c r="M11" s="20">
        <f t="shared" si="1"/>
        <v>102.9263370332997</v>
      </c>
      <c r="N11" s="20">
        <f t="shared" si="1"/>
        <v>100.49019607843137</v>
      </c>
    </row>
    <row r="12" spans="1:14" ht="15.75" x14ac:dyDescent="0.25">
      <c r="A12" s="6" t="s">
        <v>11</v>
      </c>
      <c r="B12" s="10" t="s">
        <v>8</v>
      </c>
      <c r="C12" s="63">
        <v>102.8</v>
      </c>
      <c r="D12" s="63">
        <v>113.8</v>
      </c>
      <c r="E12" s="64">
        <v>98.7</v>
      </c>
      <c r="F12" s="13">
        <v>99</v>
      </c>
      <c r="G12" s="13">
        <v>99.5</v>
      </c>
      <c r="H12" s="13">
        <v>101</v>
      </c>
      <c r="J12" s="21">
        <f t="shared" si="1"/>
        <v>110.70038910505838</v>
      </c>
      <c r="K12" s="23">
        <f t="shared" si="1"/>
        <v>86.7311072056239</v>
      </c>
      <c r="L12" s="20">
        <f t="shared" si="1"/>
        <v>100.30395136778114</v>
      </c>
      <c r="M12" s="20">
        <f t="shared" si="1"/>
        <v>100.50505050505049</v>
      </c>
      <c r="N12" s="20">
        <f t="shared" si="1"/>
        <v>101.50753768844221</v>
      </c>
    </row>
    <row r="13" spans="1:14" ht="15.75" x14ac:dyDescent="0.25">
      <c r="A13" s="6" t="s">
        <v>12</v>
      </c>
      <c r="B13" s="10" t="s">
        <v>8</v>
      </c>
      <c r="C13" s="63">
        <v>3.2</v>
      </c>
      <c r="D13" s="63">
        <v>3.8</v>
      </c>
      <c r="E13" s="64">
        <v>2.5</v>
      </c>
      <c r="F13" s="13">
        <v>2.8</v>
      </c>
      <c r="G13" s="13">
        <v>3</v>
      </c>
      <c r="H13" s="13">
        <v>3.1</v>
      </c>
      <c r="J13" s="21">
        <f t="shared" si="1"/>
        <v>118.74999999999997</v>
      </c>
      <c r="K13" s="23">
        <f t="shared" si="1"/>
        <v>65.789473684210535</v>
      </c>
      <c r="L13" s="19">
        <f t="shared" si="1"/>
        <v>111.99999999999999</v>
      </c>
      <c r="M13" s="19">
        <f t="shared" si="1"/>
        <v>107.14285714285714</v>
      </c>
      <c r="N13" s="19">
        <f t="shared" si="1"/>
        <v>103.33333333333334</v>
      </c>
    </row>
    <row r="14" spans="1:14" ht="15.75" x14ac:dyDescent="0.25">
      <c r="A14" s="6" t="s">
        <v>13</v>
      </c>
      <c r="B14" s="10" t="s">
        <v>8</v>
      </c>
      <c r="C14" s="63">
        <v>1.8</v>
      </c>
      <c r="D14" s="63">
        <v>1.8</v>
      </c>
      <c r="E14" s="64">
        <v>1</v>
      </c>
      <c r="F14" s="13">
        <v>1.3</v>
      </c>
      <c r="G14" s="13">
        <v>1.4</v>
      </c>
      <c r="H14" s="13">
        <v>1.5</v>
      </c>
      <c r="J14" s="21">
        <f t="shared" si="1"/>
        <v>100</v>
      </c>
      <c r="K14" s="55">
        <f t="shared" si="1"/>
        <v>55.555555555555557</v>
      </c>
      <c r="L14" s="19">
        <f t="shared" si="1"/>
        <v>130</v>
      </c>
      <c r="M14" s="19">
        <f t="shared" si="1"/>
        <v>107.69230769230769</v>
      </c>
      <c r="N14" s="19">
        <f t="shared" si="1"/>
        <v>107.14285714285714</v>
      </c>
    </row>
    <row r="15" spans="1:14" ht="15.75" x14ac:dyDescent="0.25">
      <c r="A15" s="6" t="s">
        <v>20</v>
      </c>
      <c r="B15" s="10" t="s">
        <v>8</v>
      </c>
      <c r="C15" s="63"/>
      <c r="D15" s="63"/>
      <c r="E15" s="13"/>
      <c r="F15" s="13"/>
      <c r="G15" s="13"/>
      <c r="H15" s="13"/>
      <c r="J15" s="21"/>
      <c r="K15" s="20"/>
      <c r="L15" s="20"/>
      <c r="M15" s="20"/>
      <c r="N15" s="20"/>
    </row>
    <row r="16" spans="1:14" ht="15.75" x14ac:dyDescent="0.25">
      <c r="A16" s="6" t="s">
        <v>14</v>
      </c>
      <c r="B16" s="10" t="s">
        <v>8</v>
      </c>
      <c r="C16" s="63">
        <v>2.5</v>
      </c>
      <c r="D16" s="63">
        <v>2.2999999999999998</v>
      </c>
      <c r="E16" s="13">
        <v>2.2999999999999998</v>
      </c>
      <c r="F16" s="13">
        <v>2.3199999999999998</v>
      </c>
      <c r="G16" s="13">
        <v>2.35</v>
      </c>
      <c r="H16" s="13">
        <v>2.9</v>
      </c>
      <c r="J16" s="21">
        <f t="shared" si="1"/>
        <v>92</v>
      </c>
      <c r="K16" s="20">
        <f t="shared" si="1"/>
        <v>100</v>
      </c>
      <c r="L16" s="20">
        <f t="shared" si="1"/>
        <v>100.8695652173913</v>
      </c>
      <c r="M16" s="20">
        <f t="shared" si="1"/>
        <v>101.29310344827587</v>
      </c>
      <c r="N16" s="20">
        <f t="shared" si="1"/>
        <v>123.40425531914893</v>
      </c>
    </row>
    <row r="17" spans="1:19" ht="15.75" x14ac:dyDescent="0.25">
      <c r="A17" s="6" t="s">
        <v>15</v>
      </c>
      <c r="B17" s="10" t="s">
        <v>8</v>
      </c>
      <c r="C17" s="63">
        <v>9.3000000000000007</v>
      </c>
      <c r="D17" s="63">
        <v>10.1</v>
      </c>
      <c r="E17" s="13">
        <v>11.1</v>
      </c>
      <c r="F17" s="13">
        <v>11.21</v>
      </c>
      <c r="G17" s="13">
        <v>11.22</v>
      </c>
      <c r="H17" s="13">
        <v>12</v>
      </c>
      <c r="J17" s="21">
        <f t="shared" si="1"/>
        <v>108.6021505376344</v>
      </c>
      <c r="K17" s="20">
        <f t="shared" si="1"/>
        <v>109.9009900990099</v>
      </c>
      <c r="L17" s="20">
        <f t="shared" si="1"/>
        <v>100.99099099099101</v>
      </c>
      <c r="M17" s="20">
        <f t="shared" si="1"/>
        <v>100.08920606601248</v>
      </c>
      <c r="N17" s="20">
        <f t="shared" si="1"/>
        <v>106.951871657754</v>
      </c>
    </row>
    <row r="18" spans="1:19" ht="15.75" x14ac:dyDescent="0.25">
      <c r="A18" s="6" t="s">
        <v>16</v>
      </c>
      <c r="B18" s="10" t="s">
        <v>17</v>
      </c>
      <c r="C18" s="74">
        <v>18</v>
      </c>
      <c r="D18" s="63">
        <v>17.600000000000001</v>
      </c>
      <c r="E18" s="13">
        <v>17.600000000000001</v>
      </c>
      <c r="F18" s="13">
        <v>17.8</v>
      </c>
      <c r="G18" s="13">
        <v>18</v>
      </c>
      <c r="H18" s="13">
        <v>18.5</v>
      </c>
      <c r="J18" s="21">
        <f t="shared" si="1"/>
        <v>97.777777777777786</v>
      </c>
      <c r="K18" s="20">
        <f t="shared" si="1"/>
        <v>100</v>
      </c>
      <c r="L18" s="20">
        <f t="shared" si="1"/>
        <v>101.13636363636363</v>
      </c>
      <c r="M18" s="20">
        <f t="shared" si="1"/>
        <v>101.12359550561798</v>
      </c>
      <c r="N18" s="20">
        <f t="shared" si="1"/>
        <v>102.77777777777777</v>
      </c>
    </row>
    <row r="19" spans="1:19" ht="15.75" x14ac:dyDescent="0.25">
      <c r="A19" s="12" t="s">
        <v>21</v>
      </c>
      <c r="B19" s="73" t="s">
        <v>73</v>
      </c>
      <c r="C19" s="63">
        <v>12</v>
      </c>
      <c r="D19" s="63">
        <v>8</v>
      </c>
      <c r="E19" s="13">
        <v>8.1</v>
      </c>
      <c r="F19" s="13">
        <v>8.1999999999999993</v>
      </c>
      <c r="G19" s="13">
        <v>8.3000000000000007</v>
      </c>
      <c r="H19" s="13">
        <v>8.4</v>
      </c>
      <c r="J19" s="21">
        <f t="shared" si="1"/>
        <v>66.666666666666657</v>
      </c>
      <c r="K19" s="19">
        <f t="shared" si="1"/>
        <v>101.25</v>
      </c>
      <c r="L19" s="20">
        <f t="shared" si="1"/>
        <v>101.23456790123457</v>
      </c>
      <c r="M19" s="20">
        <f t="shared" si="1"/>
        <v>101.21951219512198</v>
      </c>
      <c r="N19" s="20">
        <f t="shared" si="1"/>
        <v>101.20481927710843</v>
      </c>
    </row>
    <row r="20" spans="1:19" ht="15.75" x14ac:dyDescent="0.25">
      <c r="A20" s="12" t="s">
        <v>23</v>
      </c>
      <c r="B20" s="9" t="s">
        <v>22</v>
      </c>
      <c r="C20" s="13">
        <v>15</v>
      </c>
      <c r="D20" s="13">
        <v>16</v>
      </c>
      <c r="E20" s="13">
        <v>16</v>
      </c>
      <c r="F20" s="13">
        <v>16.100000000000001</v>
      </c>
      <c r="G20" s="13">
        <v>16.2</v>
      </c>
      <c r="H20" s="13">
        <v>16.3</v>
      </c>
      <c r="J20" s="21"/>
      <c r="K20" s="20"/>
      <c r="L20" s="20"/>
      <c r="M20" s="20"/>
      <c r="N20" s="20"/>
    </row>
    <row r="21" spans="1:19" ht="15.75" x14ac:dyDescent="0.25">
      <c r="A21" s="12" t="s">
        <v>24</v>
      </c>
      <c r="B21" s="9" t="s">
        <v>22</v>
      </c>
      <c r="C21" s="13">
        <v>530</v>
      </c>
      <c r="D21" s="13">
        <v>530</v>
      </c>
      <c r="E21" s="13">
        <v>531</v>
      </c>
      <c r="F21" s="13">
        <v>532</v>
      </c>
      <c r="G21" s="13">
        <v>533</v>
      </c>
      <c r="H21" s="13">
        <v>534</v>
      </c>
      <c r="J21" s="21">
        <f t="shared" si="1"/>
        <v>100</v>
      </c>
      <c r="K21" s="20">
        <f t="shared" si="1"/>
        <v>100.18867924528303</v>
      </c>
      <c r="L21" s="20">
        <f t="shared" si="1"/>
        <v>100.18832391713748</v>
      </c>
      <c r="M21" s="20">
        <f t="shared" si="1"/>
        <v>100.18796992481202</v>
      </c>
      <c r="N21" s="20">
        <f t="shared" si="1"/>
        <v>100.187617260788</v>
      </c>
    </row>
    <row r="22" spans="1:19" ht="15.75" x14ac:dyDescent="0.25">
      <c r="A22" s="12" t="s">
        <v>25</v>
      </c>
      <c r="B22" s="9" t="s">
        <v>26</v>
      </c>
      <c r="C22" s="13">
        <v>21</v>
      </c>
      <c r="D22" s="64">
        <v>21</v>
      </c>
      <c r="E22" s="13">
        <v>21</v>
      </c>
      <c r="F22" s="13">
        <v>21</v>
      </c>
      <c r="G22" s="13">
        <v>21</v>
      </c>
      <c r="H22" s="13">
        <v>21</v>
      </c>
      <c r="J22" s="21">
        <f t="shared" si="1"/>
        <v>100</v>
      </c>
      <c r="K22" s="19">
        <f t="shared" si="1"/>
        <v>100</v>
      </c>
      <c r="L22" s="19">
        <f t="shared" si="1"/>
        <v>100</v>
      </c>
      <c r="M22" s="19">
        <f t="shared" si="1"/>
        <v>100</v>
      </c>
      <c r="N22" s="19">
        <f t="shared" si="1"/>
        <v>100</v>
      </c>
      <c r="O22" s="77" t="s">
        <v>74</v>
      </c>
      <c r="P22" s="78"/>
      <c r="Q22" s="78"/>
      <c r="R22" s="78"/>
      <c r="S22" s="78"/>
    </row>
    <row r="23" spans="1:19" ht="15.75" x14ac:dyDescent="0.25">
      <c r="A23" s="12" t="s">
        <v>27</v>
      </c>
      <c r="B23" s="9" t="s">
        <v>26</v>
      </c>
      <c r="C23" s="13">
        <v>21</v>
      </c>
      <c r="D23" s="64">
        <v>20</v>
      </c>
      <c r="E23" s="13">
        <v>20</v>
      </c>
      <c r="F23" s="13">
        <v>20</v>
      </c>
      <c r="G23" s="13">
        <v>20</v>
      </c>
      <c r="H23" s="13">
        <v>20</v>
      </c>
      <c r="J23" s="21">
        <f t="shared" si="1"/>
        <v>95.238095238095227</v>
      </c>
      <c r="K23" s="19">
        <f t="shared" si="1"/>
        <v>100</v>
      </c>
      <c r="L23" s="19">
        <f t="shared" si="1"/>
        <v>100</v>
      </c>
      <c r="M23" s="19">
        <f t="shared" si="1"/>
        <v>100</v>
      </c>
      <c r="N23" s="19">
        <f t="shared" si="1"/>
        <v>100</v>
      </c>
      <c r="O23" s="79"/>
      <c r="P23" s="78"/>
      <c r="Q23" s="78"/>
      <c r="R23" s="78"/>
      <c r="S23" s="78"/>
    </row>
    <row r="24" spans="1:19" ht="15.75" x14ac:dyDescent="0.25">
      <c r="A24" s="12" t="s">
        <v>28</v>
      </c>
      <c r="B24" s="9" t="s">
        <v>26</v>
      </c>
      <c r="C24" s="13">
        <v>257</v>
      </c>
      <c r="D24" s="13">
        <v>257</v>
      </c>
      <c r="E24" s="13">
        <v>257</v>
      </c>
      <c r="F24" s="13">
        <v>257</v>
      </c>
      <c r="G24" s="13">
        <v>257</v>
      </c>
      <c r="H24" s="13">
        <v>257</v>
      </c>
      <c r="J24" s="21">
        <f t="shared" si="1"/>
        <v>100</v>
      </c>
      <c r="K24" s="20">
        <f t="shared" si="1"/>
        <v>100</v>
      </c>
      <c r="L24" s="20">
        <f t="shared" si="1"/>
        <v>100</v>
      </c>
      <c r="M24" s="20">
        <f t="shared" si="1"/>
        <v>100</v>
      </c>
      <c r="N24" s="20">
        <f t="shared" si="1"/>
        <v>100</v>
      </c>
    </row>
    <row r="25" spans="1:19" ht="15.75" x14ac:dyDescent="0.25">
      <c r="A25" s="12" t="s">
        <v>29</v>
      </c>
      <c r="B25" s="9" t="s">
        <v>26</v>
      </c>
      <c r="C25" s="11"/>
      <c r="D25" s="11"/>
      <c r="E25" s="11"/>
      <c r="F25" s="11"/>
      <c r="G25" s="11"/>
      <c r="H25" s="11"/>
      <c r="J25" s="21"/>
      <c r="K25" s="20"/>
      <c r="L25" s="20"/>
      <c r="M25" s="20"/>
      <c r="N25" s="20"/>
    </row>
    <row r="26" spans="1:19" ht="107.25" customHeight="1" x14ac:dyDescent="0.25">
      <c r="A26" s="65" t="s">
        <v>30</v>
      </c>
      <c r="B26" s="66" t="s">
        <v>31</v>
      </c>
      <c r="C26" s="67">
        <f>C27+C28+C29+C30+C31+C32+C33+C34</f>
        <v>647914</v>
      </c>
      <c r="D26" s="67">
        <f>D27+D28+D29+D30+D31+D32+D33+D34</f>
        <v>654984</v>
      </c>
      <c r="E26" s="67">
        <f>E27+E28+E29+E30+E31+E32+E33+E34</f>
        <v>687120</v>
      </c>
      <c r="F26" s="67">
        <f>F27+F28+F29+F30+F31+F32+F33+F34</f>
        <v>714605</v>
      </c>
      <c r="G26" s="67">
        <f t="shared" ref="G26:H26" si="7">G27+G28+G29+G30+G31+G32+G33+G34</f>
        <v>750000.1</v>
      </c>
      <c r="H26" s="67">
        <f t="shared" si="7"/>
        <v>787500</v>
      </c>
      <c r="J26" s="57">
        <f t="shared" ref="J26:N29" si="8">D26/C26*100</f>
        <v>101.09119420169961</v>
      </c>
      <c r="K26" s="24">
        <f t="shared" si="8"/>
        <v>104.90637939247371</v>
      </c>
      <c r="L26" s="24">
        <f t="shared" si="8"/>
        <v>104.00002910699733</v>
      </c>
      <c r="M26" s="24">
        <f t="shared" si="8"/>
        <v>104.95309996431594</v>
      </c>
      <c r="N26" s="24">
        <f t="shared" si="8"/>
        <v>104.99998600000187</v>
      </c>
    </row>
    <row r="27" spans="1:19" ht="15.75" x14ac:dyDescent="0.25">
      <c r="A27" s="62" t="s">
        <v>67</v>
      </c>
      <c r="B27" s="13" t="s">
        <v>31</v>
      </c>
      <c r="C27" s="60">
        <v>210749</v>
      </c>
      <c r="D27" s="58">
        <v>210927</v>
      </c>
      <c r="E27" s="58">
        <v>223504</v>
      </c>
      <c r="F27" s="58">
        <v>232444.4</v>
      </c>
      <c r="G27" s="58">
        <v>244153.60000000001</v>
      </c>
      <c r="H27" s="59">
        <v>256361.3</v>
      </c>
      <c r="J27" s="21">
        <f t="shared" si="8"/>
        <v>100.08446066173504</v>
      </c>
      <c r="K27" s="20">
        <f t="shared" si="8"/>
        <v>105.96272644090135</v>
      </c>
      <c r="L27" s="20">
        <f t="shared" si="8"/>
        <v>104.00010738062852</v>
      </c>
      <c r="M27" s="20">
        <f t="shared" si="8"/>
        <v>105.03741970122749</v>
      </c>
      <c r="N27" s="20">
        <f t="shared" si="8"/>
        <v>105.00000819156466</v>
      </c>
    </row>
    <row r="28" spans="1:19" ht="31.5" x14ac:dyDescent="0.25">
      <c r="A28" s="62" t="s">
        <v>57</v>
      </c>
      <c r="B28" s="13" t="s">
        <v>31</v>
      </c>
      <c r="C28" s="60">
        <v>38813</v>
      </c>
      <c r="D28" s="58">
        <v>41313</v>
      </c>
      <c r="E28" s="58">
        <v>41162</v>
      </c>
      <c r="F28" s="58">
        <v>42808.5</v>
      </c>
      <c r="G28" s="58">
        <v>44948.9</v>
      </c>
      <c r="H28" s="59">
        <v>47196.3</v>
      </c>
      <c r="J28" s="21">
        <f t="shared" si="8"/>
        <v>106.44114085486822</v>
      </c>
      <c r="K28" s="20">
        <f t="shared" si="8"/>
        <v>99.634497615762598</v>
      </c>
      <c r="L28" s="20">
        <f t="shared" si="8"/>
        <v>104.00004858850396</v>
      </c>
      <c r="M28" s="20">
        <f t="shared" si="8"/>
        <v>104.99994160038311</v>
      </c>
      <c r="N28" s="20">
        <f t="shared" si="8"/>
        <v>104.99989988631535</v>
      </c>
    </row>
    <row r="29" spans="1:19" ht="15.75" x14ac:dyDescent="0.25">
      <c r="A29" s="62" t="s">
        <v>59</v>
      </c>
      <c r="B29" s="13" t="s">
        <v>31</v>
      </c>
      <c r="C29" s="60">
        <v>15500</v>
      </c>
      <c r="D29" s="58">
        <v>15521</v>
      </c>
      <c r="E29" s="58">
        <v>16437.8</v>
      </c>
      <c r="F29" s="58">
        <v>17095.3</v>
      </c>
      <c r="G29" s="58">
        <v>17950.099999999999</v>
      </c>
      <c r="H29" s="59">
        <v>18847.599999999999</v>
      </c>
      <c r="J29" s="21">
        <f t="shared" si="8"/>
        <v>100.13548387096773</v>
      </c>
      <c r="K29" s="20">
        <f t="shared" si="8"/>
        <v>105.90683589974871</v>
      </c>
      <c r="L29" s="20">
        <f t="shared" si="8"/>
        <v>103.9999269975301</v>
      </c>
      <c r="M29" s="20">
        <f t="shared" si="8"/>
        <v>105.00020473463468</v>
      </c>
      <c r="N29" s="20">
        <f t="shared" si="8"/>
        <v>104.99997214500199</v>
      </c>
    </row>
    <row r="30" spans="1:19" ht="31.5" x14ac:dyDescent="0.25">
      <c r="A30" s="62" t="s">
        <v>63</v>
      </c>
      <c r="B30" s="13" t="s">
        <v>31</v>
      </c>
      <c r="C30" s="61">
        <v>32738</v>
      </c>
      <c r="D30" s="58">
        <v>34598</v>
      </c>
      <c r="E30" s="58">
        <v>34719.300000000003</v>
      </c>
      <c r="F30" s="58">
        <v>36108.1</v>
      </c>
      <c r="G30" s="58">
        <v>37877.4</v>
      </c>
      <c r="H30" s="59">
        <v>39771.199999999997</v>
      </c>
      <c r="J30" s="21">
        <f t="shared" ref="J30:J34" si="9">D30/C30*100</f>
        <v>105.6814710733704</v>
      </c>
      <c r="K30" s="20">
        <f t="shared" ref="K30:K34" si="10">E30/D30*100</f>
        <v>100.35059830047982</v>
      </c>
      <c r="L30" s="20">
        <f t="shared" ref="L30:L34" si="11">F30/E30*100</f>
        <v>104.00008064678723</v>
      </c>
      <c r="M30" s="20">
        <f t="shared" ref="M30:M34" si="12">G30/F30*100</f>
        <v>104.90000858533128</v>
      </c>
      <c r="N30" s="20">
        <f t="shared" ref="N30:N34" si="13">H30/G30*100</f>
        <v>104.99981519322867</v>
      </c>
    </row>
    <row r="31" spans="1:19" ht="15.75" x14ac:dyDescent="0.25">
      <c r="A31" s="62" t="s">
        <v>61</v>
      </c>
      <c r="B31" s="13" t="s">
        <v>31</v>
      </c>
      <c r="C31" s="61">
        <v>112607</v>
      </c>
      <c r="D31" s="58">
        <v>110389</v>
      </c>
      <c r="E31" s="58">
        <v>119420.7</v>
      </c>
      <c r="F31" s="58">
        <v>124197.5</v>
      </c>
      <c r="G31" s="58">
        <v>130283.2</v>
      </c>
      <c r="H31" s="59">
        <v>136797.4</v>
      </c>
      <c r="J31" s="21">
        <f t="shared" si="9"/>
        <v>98.030317831040705</v>
      </c>
      <c r="K31" s="20">
        <f t="shared" si="10"/>
        <v>108.18170288706301</v>
      </c>
      <c r="L31" s="20">
        <f t="shared" si="11"/>
        <v>103.99997655347859</v>
      </c>
      <c r="M31" s="20">
        <f t="shared" si="12"/>
        <v>104.9000181163067</v>
      </c>
      <c r="N31" s="20">
        <f t="shared" si="13"/>
        <v>105.00003070234689</v>
      </c>
    </row>
    <row r="32" spans="1:19" ht="15.75" x14ac:dyDescent="0.25">
      <c r="A32" s="62" t="s">
        <v>65</v>
      </c>
      <c r="B32" s="13" t="s">
        <v>31</v>
      </c>
      <c r="C32" s="61">
        <v>34779</v>
      </c>
      <c r="D32" s="58">
        <v>37662</v>
      </c>
      <c r="E32" s="58">
        <v>36883.4</v>
      </c>
      <c r="F32" s="58">
        <v>38358.699999999997</v>
      </c>
      <c r="G32" s="58">
        <v>40238.300000000003</v>
      </c>
      <c r="H32" s="59">
        <v>42250.2</v>
      </c>
      <c r="J32" s="21">
        <f t="shared" si="9"/>
        <v>108.28948503407227</v>
      </c>
      <c r="K32" s="20">
        <f t="shared" si="10"/>
        <v>97.93266422388615</v>
      </c>
      <c r="L32" s="20">
        <f t="shared" si="11"/>
        <v>103.99990239511541</v>
      </c>
      <c r="M32" s="20">
        <f t="shared" si="12"/>
        <v>104.90006178520129</v>
      </c>
      <c r="N32" s="20">
        <f t="shared" si="13"/>
        <v>104.99996272208318</v>
      </c>
    </row>
    <row r="33" spans="1:14" ht="15.75" x14ac:dyDescent="0.25">
      <c r="A33" s="62" t="s">
        <v>69</v>
      </c>
      <c r="B33" s="13" t="s">
        <v>31</v>
      </c>
      <c r="C33" s="61">
        <v>163862</v>
      </c>
      <c r="D33" s="58">
        <v>167410</v>
      </c>
      <c r="E33" s="58">
        <v>173775</v>
      </c>
      <c r="F33" s="58">
        <v>180726</v>
      </c>
      <c r="G33" s="58">
        <v>189581.6</v>
      </c>
      <c r="H33" s="59">
        <v>199060.7</v>
      </c>
      <c r="J33" s="21">
        <f t="shared" si="9"/>
        <v>102.16523660153057</v>
      </c>
      <c r="K33" s="20">
        <f t="shared" si="10"/>
        <v>103.80204288871633</v>
      </c>
      <c r="L33" s="20">
        <f t="shared" si="11"/>
        <v>104</v>
      </c>
      <c r="M33" s="20">
        <f t="shared" si="12"/>
        <v>104.90001438641923</v>
      </c>
      <c r="N33" s="20">
        <f t="shared" si="13"/>
        <v>105.000010549547</v>
      </c>
    </row>
    <row r="34" spans="1:14" ht="15.75" x14ac:dyDescent="0.25">
      <c r="A34" s="62" t="s">
        <v>71</v>
      </c>
      <c r="B34" s="13" t="s">
        <v>31</v>
      </c>
      <c r="C34" s="61">
        <v>38866</v>
      </c>
      <c r="D34" s="58">
        <v>37164</v>
      </c>
      <c r="E34" s="58">
        <v>41217.800000000003</v>
      </c>
      <c r="F34" s="58">
        <v>42866.5</v>
      </c>
      <c r="G34" s="58">
        <v>44967</v>
      </c>
      <c r="H34" s="59">
        <v>47215.3</v>
      </c>
      <c r="J34" s="21">
        <f t="shared" si="9"/>
        <v>95.620851129521938</v>
      </c>
      <c r="K34" s="20">
        <f t="shared" si="10"/>
        <v>110.90786782908191</v>
      </c>
      <c r="L34" s="20">
        <f t="shared" si="11"/>
        <v>103.99997088636461</v>
      </c>
      <c r="M34" s="20">
        <f t="shared" si="12"/>
        <v>104.90009681219601</v>
      </c>
      <c r="N34" s="20">
        <f t="shared" si="13"/>
        <v>104.9998888073476</v>
      </c>
    </row>
    <row r="35" spans="1:14" ht="15.75" x14ac:dyDescent="0.25">
      <c r="A35" s="14" t="s">
        <v>32</v>
      </c>
      <c r="C35" s="56">
        <f>SUM(C27:C34)</f>
        <v>647914</v>
      </c>
      <c r="D35" s="56">
        <f t="shared" ref="D35:H35" si="14">SUM(D27:D34)</f>
        <v>654984</v>
      </c>
      <c r="E35" s="56">
        <f t="shared" si="14"/>
        <v>687120</v>
      </c>
      <c r="F35" s="56">
        <f t="shared" si="14"/>
        <v>714605</v>
      </c>
      <c r="G35" s="56">
        <f t="shared" si="14"/>
        <v>750000.1</v>
      </c>
      <c r="H35" s="56">
        <f t="shared" si="14"/>
        <v>787500</v>
      </c>
      <c r="J35" s="48"/>
      <c r="K35" s="48"/>
      <c r="L35" s="48"/>
      <c r="M35" s="48"/>
      <c r="N35" s="48"/>
    </row>
    <row r="36" spans="1:14" ht="15.75" x14ac:dyDescent="0.25">
      <c r="A36" s="14"/>
      <c r="J36" s="48"/>
      <c r="K36" s="48"/>
      <c r="L36" s="48"/>
      <c r="M36" s="48"/>
      <c r="N36" s="48"/>
    </row>
    <row r="37" spans="1:14" ht="47.25" x14ac:dyDescent="0.25">
      <c r="A37" s="75" t="s">
        <v>77</v>
      </c>
      <c r="B37" s="76"/>
      <c r="C37" s="76"/>
      <c r="D37" s="76"/>
      <c r="E37" s="76"/>
      <c r="F37" s="92" t="s">
        <v>78</v>
      </c>
      <c r="G37" s="92"/>
      <c r="J37" s="48"/>
      <c r="K37" s="48"/>
      <c r="L37" s="48"/>
      <c r="M37" s="48"/>
      <c r="N37" s="48"/>
    </row>
    <row r="38" spans="1:14" ht="15.75" x14ac:dyDescent="0.25">
      <c r="A38" s="14"/>
      <c r="J38" s="48"/>
      <c r="K38" s="48"/>
      <c r="L38" s="48"/>
      <c r="M38" s="48"/>
      <c r="N38" s="48"/>
    </row>
    <row r="39" spans="1:14" ht="15.75" x14ac:dyDescent="0.25">
      <c r="A39" s="14" t="s">
        <v>76</v>
      </c>
      <c r="J39" s="48"/>
      <c r="K39" s="48"/>
      <c r="L39" s="48"/>
      <c r="M39" s="48"/>
      <c r="N39" s="48"/>
    </row>
    <row r="40" spans="1:14" ht="15.75" x14ac:dyDescent="0.25">
      <c r="A40" s="14"/>
      <c r="J40" s="48"/>
      <c r="K40" s="48"/>
      <c r="L40" s="48"/>
      <c r="M40" s="48"/>
      <c r="N40" s="48"/>
    </row>
    <row r="41" spans="1:14" ht="15.75" x14ac:dyDescent="0.25">
      <c r="A41" s="14"/>
      <c r="J41" s="48"/>
      <c r="K41" s="48"/>
      <c r="L41" s="48"/>
      <c r="M41" s="48"/>
      <c r="N41" s="48"/>
    </row>
    <row r="42" spans="1:14" ht="15.75" x14ac:dyDescent="0.25">
      <c r="A42" s="1" t="s">
        <v>33</v>
      </c>
      <c r="J42" s="48"/>
      <c r="K42" s="48"/>
      <c r="L42" s="48"/>
      <c r="M42" s="48"/>
      <c r="N42" s="48"/>
    </row>
    <row r="43" spans="1:14" ht="15.75" x14ac:dyDescent="0.25">
      <c r="J43" s="48"/>
      <c r="K43" s="48"/>
      <c r="L43" s="48"/>
      <c r="M43" s="48"/>
      <c r="N43" s="48"/>
    </row>
    <row r="44" spans="1:14" ht="18.75" x14ac:dyDescent="0.3">
      <c r="A44" s="26" t="s">
        <v>41</v>
      </c>
      <c r="B44" s="27"/>
      <c r="C44" s="28">
        <f>C46/B46/C47*10000</f>
        <v>101.01581477627069</v>
      </c>
      <c r="D44" s="29">
        <v>106.2</v>
      </c>
      <c r="E44" s="29">
        <v>103.8</v>
      </c>
      <c r="F44" s="29">
        <v>103.8</v>
      </c>
      <c r="G44" s="29">
        <v>103.8</v>
      </c>
      <c r="H44" s="29">
        <v>104.3</v>
      </c>
    </row>
    <row r="45" spans="1:14" ht="31.5" x14ac:dyDescent="0.25">
      <c r="A45" s="25" t="s">
        <v>0</v>
      </c>
      <c r="B45" s="30" t="s">
        <v>42</v>
      </c>
      <c r="C45" s="25" t="s">
        <v>37</v>
      </c>
      <c r="D45" s="25" t="s">
        <v>38</v>
      </c>
      <c r="E45" s="25" t="s">
        <v>39</v>
      </c>
      <c r="F45" s="25" t="s">
        <v>34</v>
      </c>
      <c r="G45" s="25" t="s">
        <v>35</v>
      </c>
      <c r="H45" s="25" t="s">
        <v>36</v>
      </c>
    </row>
    <row r="46" spans="1:14" ht="47.25" x14ac:dyDescent="0.25">
      <c r="A46" s="31" t="s">
        <v>43</v>
      </c>
      <c r="B46" s="50">
        <v>4089.8</v>
      </c>
      <c r="C46" s="51">
        <v>4085.9</v>
      </c>
      <c r="D46" s="52">
        <v>4591</v>
      </c>
      <c r="E46" s="52">
        <v>4914</v>
      </c>
      <c r="F46" s="52">
        <v>5271</v>
      </c>
      <c r="G46" s="52">
        <v>5635</v>
      </c>
      <c r="H46" s="52">
        <v>6035</v>
      </c>
    </row>
    <row r="47" spans="1:14" ht="31.5" x14ac:dyDescent="0.25">
      <c r="A47" s="53" t="s">
        <v>44</v>
      </c>
      <c r="B47" s="32">
        <v>111.8</v>
      </c>
      <c r="C47" s="33">
        <v>98.9</v>
      </c>
      <c r="D47" s="54">
        <f>D46/C46/D44*10000</f>
        <v>105.80228390050594</v>
      </c>
      <c r="E47" s="54">
        <f t="shared" ref="E47:H47" si="15">E46/D46/E44*10000</f>
        <v>103.11705611506807</v>
      </c>
      <c r="F47" s="54">
        <f t="shared" si="15"/>
        <v>103.33810911845595</v>
      </c>
      <c r="G47" s="54">
        <f t="shared" si="15"/>
        <v>102.99201396085535</v>
      </c>
      <c r="H47" s="54">
        <f t="shared" si="15"/>
        <v>102.68311751729746</v>
      </c>
    </row>
    <row r="48" spans="1:14" ht="18.75" x14ac:dyDescent="0.25">
      <c r="A48" s="34"/>
      <c r="B48" s="35"/>
      <c r="C48" s="35"/>
      <c r="D48" s="35"/>
      <c r="E48" s="91"/>
      <c r="F48" s="91"/>
      <c r="G48" s="91"/>
      <c r="H48" s="91"/>
    </row>
    <row r="49" spans="1:8" ht="18.75" x14ac:dyDescent="0.25">
      <c r="A49" s="34"/>
      <c r="B49" s="36" t="s">
        <v>45</v>
      </c>
      <c r="C49" s="35"/>
      <c r="D49" s="35"/>
      <c r="E49" s="35"/>
      <c r="F49" s="35"/>
      <c r="G49" s="35"/>
      <c r="H49" s="35"/>
    </row>
    <row r="50" spans="1:8" ht="18.75" x14ac:dyDescent="0.25">
      <c r="B50" s="37" t="s">
        <v>46</v>
      </c>
      <c r="C50" s="38"/>
      <c r="D50" s="38"/>
      <c r="E50" s="38"/>
      <c r="F50" s="38"/>
      <c r="G50" s="38"/>
      <c r="H50" s="38"/>
    </row>
    <row r="51" spans="1:8" x14ac:dyDescent="0.25">
      <c r="B51" s="38"/>
      <c r="C51" s="38"/>
      <c r="D51" s="38"/>
      <c r="E51" s="38"/>
      <c r="F51" s="38"/>
      <c r="G51" s="38"/>
      <c r="H51" s="38"/>
    </row>
    <row r="52" spans="1:8" ht="18.75" x14ac:dyDescent="0.3">
      <c r="A52" s="39" t="s">
        <v>47</v>
      </c>
      <c r="B52" s="40"/>
      <c r="C52" s="81">
        <v>2018</v>
      </c>
      <c r="D52" s="81"/>
      <c r="E52" s="81"/>
      <c r="F52" s="38"/>
      <c r="G52" s="38"/>
      <c r="H52" s="38"/>
    </row>
    <row r="53" spans="1:8" ht="15.75" x14ac:dyDescent="0.25">
      <c r="A53" s="82" t="s">
        <v>48</v>
      </c>
      <c r="B53" s="85" t="s">
        <v>49</v>
      </c>
      <c r="C53" s="88" t="s">
        <v>50</v>
      </c>
      <c r="D53" s="89"/>
      <c r="E53" s="90"/>
      <c r="F53" s="38"/>
      <c r="G53" s="38"/>
      <c r="H53" s="38"/>
    </row>
    <row r="54" spans="1:8" ht="15.75" x14ac:dyDescent="0.25">
      <c r="A54" s="83"/>
      <c r="B54" s="86"/>
      <c r="C54" s="85" t="s">
        <v>51</v>
      </c>
      <c r="D54" s="88" t="s">
        <v>52</v>
      </c>
      <c r="E54" s="90"/>
      <c r="F54" s="38"/>
      <c r="G54" s="38"/>
      <c r="H54" s="38"/>
    </row>
    <row r="55" spans="1:8" ht="141.75" x14ac:dyDescent="0.25">
      <c r="A55" s="84"/>
      <c r="B55" s="87"/>
      <c r="C55" s="87"/>
      <c r="D55" s="41" t="s">
        <v>53</v>
      </c>
      <c r="E55" s="41" t="s">
        <v>54</v>
      </c>
      <c r="F55" s="38"/>
      <c r="G55" s="38"/>
      <c r="H55" s="38"/>
    </row>
    <row r="56" spans="1:8" ht="15.75" x14ac:dyDescent="0.25">
      <c r="A56" s="42" t="s">
        <v>55</v>
      </c>
      <c r="B56" s="43" t="s">
        <v>56</v>
      </c>
      <c r="C56" s="44">
        <v>647914</v>
      </c>
      <c r="D56" s="44">
        <v>168711</v>
      </c>
      <c r="E56" s="44">
        <v>479203</v>
      </c>
      <c r="F56" s="38"/>
      <c r="G56" s="38"/>
      <c r="H56" s="38"/>
    </row>
    <row r="57" spans="1:8" ht="31.5" x14ac:dyDescent="0.25">
      <c r="A57" s="45" t="s">
        <v>57</v>
      </c>
      <c r="B57" s="46" t="s">
        <v>58</v>
      </c>
      <c r="C57" s="47">
        <v>38813</v>
      </c>
      <c r="D57" s="47">
        <v>0</v>
      </c>
      <c r="E57" s="47">
        <v>38813</v>
      </c>
      <c r="F57" s="38"/>
      <c r="G57" s="38"/>
      <c r="H57" s="38"/>
    </row>
    <row r="58" spans="1:8" ht="15.75" x14ac:dyDescent="0.25">
      <c r="A58" s="45" t="s">
        <v>59</v>
      </c>
      <c r="B58" s="46" t="s">
        <v>60</v>
      </c>
      <c r="C58" s="47">
        <v>15500</v>
      </c>
      <c r="D58" s="47">
        <v>0</v>
      </c>
      <c r="E58" s="47">
        <v>15500</v>
      </c>
      <c r="F58" s="38"/>
      <c r="G58" s="38"/>
      <c r="H58" s="38"/>
    </row>
    <row r="59" spans="1:8" ht="15.75" x14ac:dyDescent="0.25">
      <c r="A59" s="45" t="s">
        <v>61</v>
      </c>
      <c r="B59" s="46" t="s">
        <v>62</v>
      </c>
      <c r="C59" s="47">
        <v>112607</v>
      </c>
      <c r="D59" s="47">
        <v>37340</v>
      </c>
      <c r="E59" s="47">
        <v>75267</v>
      </c>
      <c r="F59" s="38"/>
      <c r="G59" s="38"/>
      <c r="H59" s="38"/>
    </row>
    <row r="60" spans="1:8" ht="31.5" x14ac:dyDescent="0.25">
      <c r="A60" s="45" t="s">
        <v>63</v>
      </c>
      <c r="B60" s="46" t="s">
        <v>64</v>
      </c>
      <c r="C60" s="47">
        <v>32738</v>
      </c>
      <c r="D60" s="47">
        <v>16590</v>
      </c>
      <c r="E60" s="47">
        <v>16148</v>
      </c>
      <c r="F60" s="38"/>
      <c r="G60" s="38"/>
      <c r="H60" s="38"/>
    </row>
    <row r="61" spans="1:8" ht="15.75" x14ac:dyDescent="0.25">
      <c r="A61" s="45" t="s">
        <v>65</v>
      </c>
      <c r="B61" s="46" t="s">
        <v>66</v>
      </c>
      <c r="C61" s="47">
        <v>34779</v>
      </c>
      <c r="D61" s="47">
        <v>0</v>
      </c>
      <c r="E61" s="47">
        <v>34779</v>
      </c>
      <c r="F61" s="38"/>
      <c r="G61" s="38"/>
      <c r="H61" s="38"/>
    </row>
    <row r="62" spans="1:8" ht="15.75" x14ac:dyDescent="0.25">
      <c r="A62" s="45" t="s">
        <v>67</v>
      </c>
      <c r="B62" s="46" t="s">
        <v>68</v>
      </c>
      <c r="C62" s="47">
        <v>210749</v>
      </c>
      <c r="D62" s="47">
        <v>12479</v>
      </c>
      <c r="E62" s="47">
        <v>198270</v>
      </c>
      <c r="F62" s="38"/>
      <c r="G62" s="38"/>
      <c r="H62" s="38"/>
    </row>
    <row r="63" spans="1:8" ht="15.75" x14ac:dyDescent="0.25">
      <c r="A63" s="45" t="s">
        <v>69</v>
      </c>
      <c r="B63" s="46" t="s">
        <v>70</v>
      </c>
      <c r="C63" s="47">
        <v>163862</v>
      </c>
      <c r="D63" s="47">
        <v>102302</v>
      </c>
      <c r="E63" s="47">
        <v>61560</v>
      </c>
      <c r="F63" s="38"/>
      <c r="G63" s="38"/>
      <c r="H63" s="38"/>
    </row>
    <row r="64" spans="1:8" ht="15.75" x14ac:dyDescent="0.25">
      <c r="A64" s="45" t="s">
        <v>71</v>
      </c>
      <c r="B64" s="46" t="s">
        <v>72</v>
      </c>
      <c r="C64" s="47">
        <v>38866</v>
      </c>
      <c r="D64" s="47">
        <v>0</v>
      </c>
      <c r="E64" s="47">
        <v>38866</v>
      </c>
      <c r="F64" s="38"/>
      <c r="G64" s="38"/>
      <c r="H64" s="38"/>
    </row>
  </sheetData>
  <mergeCells count="11">
    <mergeCell ref="O22:S23"/>
    <mergeCell ref="A1:H1"/>
    <mergeCell ref="A2:H2"/>
    <mergeCell ref="C52:E52"/>
    <mergeCell ref="A53:A55"/>
    <mergeCell ref="B53:B55"/>
    <mergeCell ref="C53:E53"/>
    <mergeCell ref="C54:C55"/>
    <mergeCell ref="D54:E54"/>
    <mergeCell ref="E48:H48"/>
    <mergeCell ref="F37:G3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41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</dc:creator>
  <cp:lastModifiedBy>ADM05</cp:lastModifiedBy>
  <cp:lastPrinted>2020-07-13T11:22:17Z</cp:lastPrinted>
  <dcterms:created xsi:type="dcterms:W3CDTF">2017-05-22T13:51:19Z</dcterms:created>
  <dcterms:modified xsi:type="dcterms:W3CDTF">2020-07-13T11:22:35Z</dcterms:modified>
</cp:coreProperties>
</file>