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05\Documents\ПРОГНОЗ\Прогноз 2020 - 2023 год\ПРОГНОЗ  2021 - 2023 СОГЛАСОВАННЫЙ\"/>
    </mc:Choice>
  </mc:AlternateContent>
  <xr:revisionPtr revIDLastSave="0" documentId="13_ncr:1_{63FCD5BF-53D5-4089-9A95-3EA0A4864030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Сводная" sheetId="22" r:id="rId1"/>
    <sheet name="натура районам" sheetId="16" r:id="rId2"/>
    <sheet name="производство" sheetId="21" r:id="rId3"/>
    <sheet name="отгрузка" sheetId="25" r:id="rId4"/>
  </sheets>
  <definedNames>
    <definedName name="_xlnm.Print_Titles" localSheetId="3">отгрузка!$5:$7</definedName>
    <definedName name="_xlnm.Print_Titles" localSheetId="2">производство!$4:$5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" i="25" l="1"/>
  <c r="F110" i="25" s="1"/>
  <c r="D23" i="25"/>
  <c r="C23" i="25" s="1"/>
  <c r="D111" i="25"/>
  <c r="C111" i="25" s="1"/>
  <c r="F21" i="21"/>
  <c r="F19" i="21" s="1"/>
  <c r="H109" i="21"/>
  <c r="G21" i="25"/>
  <c r="I21" i="25"/>
  <c r="K21" i="25"/>
  <c r="M21" i="25"/>
  <c r="G110" i="25"/>
  <c r="I110" i="25"/>
  <c r="K110" i="25"/>
  <c r="M110" i="25"/>
  <c r="C9" i="21"/>
  <c r="C18" i="21"/>
  <c r="C19" i="21"/>
  <c r="P19" i="21"/>
  <c r="R19" i="21"/>
  <c r="T19" i="21"/>
  <c r="V19" i="21"/>
  <c r="C108" i="21"/>
  <c r="H108" i="21"/>
  <c r="E6" i="16"/>
  <c r="D109" i="21" s="1"/>
  <c r="E109" i="21" s="1"/>
  <c r="G6" i="16"/>
  <c r="F109" i="21" s="1"/>
  <c r="I6" i="16"/>
  <c r="K6" i="16"/>
  <c r="J109" i="21" s="1"/>
  <c r="J108" i="21" s="1"/>
  <c r="M6" i="16"/>
  <c r="L109" i="21" s="1"/>
  <c r="L108" i="21" s="1"/>
  <c r="E10" i="16"/>
  <c r="D21" i="21" s="1"/>
  <c r="D19" i="21" s="1"/>
  <c r="G10" i="16"/>
  <c r="I10" i="16"/>
  <c r="H21" i="21" s="1"/>
  <c r="H19" i="21" s="1"/>
  <c r="K10" i="16"/>
  <c r="J21" i="21" s="1"/>
  <c r="J19" i="21" s="1"/>
  <c r="M10" i="16"/>
  <c r="L21" i="21" s="1"/>
  <c r="L19" i="21" l="1"/>
  <c r="L18" i="21"/>
  <c r="D110" i="25"/>
  <c r="C110" i="25"/>
  <c r="C7" i="21"/>
  <c r="D9" i="22" s="1"/>
  <c r="D21" i="25"/>
  <c r="D20" i="25" s="1"/>
  <c r="E21" i="21"/>
  <c r="E108" i="21"/>
  <c r="G109" i="21"/>
  <c r="I109" i="21" s="1"/>
  <c r="K109" i="21" s="1"/>
  <c r="G21" i="21" l="1"/>
  <c r="C20" i="25"/>
  <c r="D8" i="25"/>
  <c r="C8" i="25" s="1"/>
  <c r="C21" i="25"/>
  <c r="F23" i="25"/>
  <c r="E23" i="25" s="1"/>
  <c r="E19" i="21"/>
  <c r="E18" i="21"/>
  <c r="G108" i="21"/>
  <c r="F108" i="21" s="1"/>
  <c r="E7" i="21"/>
  <c r="D108" i="21"/>
  <c r="I108" i="21"/>
  <c r="K108" i="21"/>
  <c r="M109" i="21"/>
  <c r="F20" i="25" l="1"/>
  <c r="F8" i="25" s="1"/>
  <c r="F21" i="25"/>
  <c r="E21" i="25" s="1"/>
  <c r="I21" i="21"/>
  <c r="G18" i="21"/>
  <c r="F18" i="21" s="1"/>
  <c r="G19" i="21"/>
  <c r="O19" i="21"/>
  <c r="O18" i="21" s="1"/>
  <c r="N21" i="21"/>
  <c r="D18" i="21"/>
  <c r="D7" i="21"/>
  <c r="E8" i="22" s="1"/>
  <c r="M108" i="21"/>
  <c r="N19" i="21" l="1"/>
  <c r="O23" i="21"/>
  <c r="S21" i="21"/>
  <c r="U21" i="21" s="1"/>
  <c r="Q21" i="21"/>
  <c r="H23" i="25" s="1"/>
  <c r="E20" i="25"/>
  <c r="I18" i="21"/>
  <c r="I19" i="21"/>
  <c r="K21" i="21"/>
  <c r="N18" i="21"/>
  <c r="G7" i="21"/>
  <c r="F7" i="21" s="1"/>
  <c r="F8" i="22" s="1"/>
  <c r="I7" i="21" l="1"/>
  <c r="H18" i="21"/>
  <c r="J23" i="25"/>
  <c r="Q19" i="21"/>
  <c r="Q18" i="21" s="1"/>
  <c r="P18" i="21" s="1"/>
  <c r="H7" i="21"/>
  <c r="G8" i="22" s="1"/>
  <c r="M21" i="21"/>
  <c r="W21" i="21" s="1"/>
  <c r="K18" i="21"/>
  <c r="K19" i="21"/>
  <c r="H20" i="25"/>
  <c r="H21" i="25"/>
  <c r="S19" i="21"/>
  <c r="S18" i="21" s="1"/>
  <c r="R18" i="21" s="1"/>
  <c r="L23" i="25"/>
  <c r="L20" i="25" s="1"/>
  <c r="J20" i="25" l="1"/>
  <c r="J21" i="25"/>
  <c r="U19" i="21"/>
  <c r="U18" i="21" s="1"/>
  <c r="N23" i="25"/>
  <c r="N20" i="25" s="1"/>
  <c r="M18" i="21"/>
  <c r="M7" i="21" s="1"/>
  <c r="M19" i="21"/>
  <c r="J18" i="21"/>
  <c r="K7" i="21"/>
  <c r="J7" i="21" s="1"/>
  <c r="H8" i="22" s="1"/>
  <c r="G20" i="25"/>
  <c r="I20" i="25" l="1"/>
  <c r="T18" i="21"/>
  <c r="W19" i="21"/>
  <c r="W18" i="21" s="1"/>
  <c r="L21" i="25"/>
  <c r="L7" i="21"/>
  <c r="I8" i="22" s="1"/>
  <c r="V18" i="21" l="1"/>
  <c r="K20" i="25"/>
  <c r="N21" i="25"/>
  <c r="M20" i="25" l="1"/>
  <c r="E111" i="25"/>
  <c r="O108" i="21"/>
  <c r="N108" i="21" s="1"/>
  <c r="N109" i="21"/>
  <c r="O110" i="21" s="1"/>
  <c r="Q109" i="21"/>
  <c r="H111" i="25" s="1"/>
  <c r="H110" i="25" s="1"/>
  <c r="H8" i="25" s="1"/>
  <c r="O7" i="21" l="1"/>
  <c r="E9" i="22" s="1"/>
  <c r="W109" i="21"/>
  <c r="W108" i="21" s="1"/>
  <c r="W7" i="21" s="1"/>
  <c r="E110" i="25"/>
  <c r="N7" i="21"/>
  <c r="S109" i="21"/>
  <c r="Q108" i="21"/>
  <c r="N111" i="25" l="1"/>
  <c r="N110" i="25" s="1"/>
  <c r="N8" i="25" s="1"/>
  <c r="E8" i="25"/>
  <c r="U109" i="21"/>
  <c r="S108" i="21"/>
  <c r="J111" i="25"/>
  <c r="J110" i="25" s="1"/>
  <c r="J8" i="25" s="1"/>
  <c r="I9" i="22"/>
  <c r="P108" i="21"/>
  <c r="Q7" i="21"/>
  <c r="U108" i="21" l="1"/>
  <c r="L111" i="25"/>
  <c r="L110" i="25" s="1"/>
  <c r="L8" i="25" s="1"/>
  <c r="R108" i="21"/>
  <c r="S7" i="21"/>
  <c r="F9" i="22"/>
  <c r="P7" i="21"/>
  <c r="T108" i="21" l="1"/>
  <c r="U7" i="21"/>
  <c r="V7" i="21" s="1"/>
  <c r="V108" i="21"/>
  <c r="R7" i="21"/>
  <c r="G9" i="22"/>
  <c r="T7" i="21" l="1"/>
  <c r="H9" i="22"/>
</calcChain>
</file>

<file path=xl/sharedStrings.xml><?xml version="1.0" encoding="utf-8"?>
<sst xmlns="http://schemas.openxmlformats.org/spreadsheetml/2006/main" count="191" uniqueCount="132">
  <si>
    <t>Предприятия, продукция</t>
  </si>
  <si>
    <t xml:space="preserve">Единица измерения </t>
  </si>
  <si>
    <t>в действующих ценах каждого года</t>
  </si>
  <si>
    <t>п р о г н о з</t>
  </si>
  <si>
    <t>Единица измерения</t>
  </si>
  <si>
    <t xml:space="preserve"> Показатели в соответствии с ОКВЭД</t>
  </si>
  <si>
    <t>код ОКВЭД</t>
  </si>
  <si>
    <t>С</t>
  </si>
  <si>
    <t>D</t>
  </si>
  <si>
    <t xml:space="preserve"> Производство резиновых и пластмассовых изделий  </t>
  </si>
  <si>
    <t>Е</t>
  </si>
  <si>
    <t xml:space="preserve">Производство  продукции и в натуральном выражении </t>
  </si>
  <si>
    <t xml:space="preserve">  (в разрезе предприятий)</t>
  </si>
  <si>
    <t>Виды экономической деятельности, предприятия</t>
  </si>
  <si>
    <t xml:space="preserve">     в том числе по видам деятельности:</t>
  </si>
  <si>
    <t xml:space="preserve"> Производство электрооборудования, электронного и оптического оборудования    </t>
  </si>
  <si>
    <t>тыс. руб.</t>
  </si>
  <si>
    <t>(по видам экономической деятельности, в разрезе предприятий)</t>
  </si>
  <si>
    <t>Приложение 1</t>
  </si>
  <si>
    <t>Объем отгруженных товаров собственного производства, выполненных работ и услуг собственными силами (по полному кругу предприятий) в действующих ценах</t>
  </si>
  <si>
    <t>Код ОКВЭД</t>
  </si>
  <si>
    <t>Объем отгруж. продукции в % к произведенной</t>
  </si>
  <si>
    <t>Приложение 2</t>
  </si>
  <si>
    <t>Приложение 3</t>
  </si>
  <si>
    <t>% к предыдущему году</t>
  </si>
  <si>
    <t>Индекс промышленного производства*</t>
  </si>
  <si>
    <t>Объем отгруженных товаров собственного производства, выполненных работ и услуг собственными силами (по полному кругу предприятий)**</t>
  </si>
  <si>
    <t>Производство важнейших видов продукции в натуральном выражении***</t>
  </si>
  <si>
    <t>в соответств. единицах измерения</t>
  </si>
  <si>
    <t>*) Расчет представляется согласно форме приложения 1</t>
  </si>
  <si>
    <t>**) Расчет представляется согласно форме приложения 2</t>
  </si>
  <si>
    <t>***) Расчет представляется согласно форме приложения 3</t>
  </si>
  <si>
    <t>тыс. рублей, в ценах соответствующих лет</t>
  </si>
  <si>
    <t xml:space="preserve">   в том числе по предприятиям:</t>
  </si>
  <si>
    <t>1.</t>
  </si>
  <si>
    <t>2.</t>
  </si>
  <si>
    <t>3.</t>
  </si>
  <si>
    <t>(муниципальному району)</t>
  </si>
  <si>
    <t>Сводная</t>
  </si>
  <si>
    <t xml:space="preserve">Объем произведенной продукции, выполненных работ и услуг, тыс. руб.    (По разделам C, D, E)               </t>
  </si>
  <si>
    <r>
      <t xml:space="preserve">Прогноз развития промышленного производства представляется вместе с пояснительной запиской. </t>
    </r>
    <r>
      <rPr>
        <sz val="10"/>
        <rFont val="Arial Cyr"/>
        <charset val="204"/>
      </rPr>
      <t>В п</t>
    </r>
    <r>
      <rPr>
        <sz val="10"/>
        <rFont val="Arial Cyr"/>
        <charset val="204"/>
      </rPr>
      <t>ояснительной записке следует отразить причины падения производства отдельных видов деятельности, а также резких скачков увеличения производства. Иметь материалы от предприятий.</t>
    </r>
  </si>
  <si>
    <t>В,С, D, E</t>
  </si>
  <si>
    <t>В, С, D, E</t>
  </si>
  <si>
    <t>дефлятор 2020г.</t>
  </si>
  <si>
    <t>В,C,D,E</t>
  </si>
  <si>
    <t>Добыча сырой нефти и природного газа</t>
  </si>
  <si>
    <t xml:space="preserve">  Добыча полезных ископаемых</t>
  </si>
  <si>
    <t>Производство пищевых продуктов</t>
  </si>
  <si>
    <t>Производство напитков</t>
  </si>
  <si>
    <t>Призводство табачных изделий</t>
  </si>
  <si>
    <t xml:space="preserve"> Производство текстильных изделий </t>
  </si>
  <si>
    <t>Производство одежды</t>
  </si>
  <si>
    <t xml:space="preserve"> Производство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</si>
  <si>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</si>
  <si>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</si>
  <si>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</si>
  <si>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 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</si>
  <si>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</si>
  <si>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</si>
  <si>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</si>
  <si>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</si>
  <si>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</si>
  <si>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</si>
  <si>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</si>
  <si>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</si>
  <si>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</si>
  <si>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</si>
  <si>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</si>
  <si>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</si>
  <si>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</si>
  <si>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</si>
  <si>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воздуха,</t>
  </si>
  <si>
    <t>Раздел Е: Водоснабжение; водоотведение, организация сбора и утилизации отходов, деятельность по ликвидации загрязнений</t>
  </si>
  <si>
    <t>В, C,D,E</t>
  </si>
  <si>
    <t>В</t>
  </si>
  <si>
    <t>Обл. водоресурс</t>
  </si>
  <si>
    <t>тыс. м. куб.</t>
  </si>
  <si>
    <t xml:space="preserve">Мини - переработка </t>
  </si>
  <si>
    <t>хлеб  и хлебобулочные изделия</t>
  </si>
  <si>
    <t>тыс. тонн</t>
  </si>
  <si>
    <t>Минипереработка</t>
  </si>
  <si>
    <t>Хлеб и хлебобулочные изделия</t>
  </si>
  <si>
    <t>ГУП "Облводоресурс - Самойловский"</t>
  </si>
  <si>
    <t>минипереработка</t>
  </si>
  <si>
    <t>"Облводоресурс" Самойловский</t>
  </si>
  <si>
    <t xml:space="preserve">по Самойловскому муниципальному району </t>
  </si>
  <si>
    <t>2019 г. в % к 2018 г.</t>
  </si>
  <si>
    <t>2021 год  прогноз</t>
  </si>
  <si>
    <t xml:space="preserve">2021 г. в % к 2020 г. </t>
  </si>
  <si>
    <t>2021 год</t>
  </si>
  <si>
    <t>2021 год прогноз</t>
  </si>
  <si>
    <t>2020 г. в % к 2019 г.</t>
  </si>
  <si>
    <t>2022 год  прогноз</t>
  </si>
  <si>
    <t xml:space="preserve">2022 г. в % к 2021 г. </t>
  </si>
  <si>
    <t>2018 год отчет</t>
  </si>
  <si>
    <t>2022 год прогноз</t>
  </si>
  <si>
    <t>2022 год</t>
  </si>
  <si>
    <t>Исполнитель: Глазунова Н.П.</t>
  </si>
  <si>
    <t>Телефон: 88454821220</t>
  </si>
  <si>
    <t>Исполнитель: Глазунова Н.П. тел. 884548-2-12-20</t>
  </si>
  <si>
    <t>2019 год  отчет</t>
  </si>
  <si>
    <t xml:space="preserve">2020 год оценка </t>
  </si>
  <si>
    <t>2023 год  прогноз</t>
  </si>
  <si>
    <t xml:space="preserve">2023 г. в % к 2022 г. </t>
  </si>
  <si>
    <t>Прогноз объёмов производства на 2020-2023 гг.</t>
  </si>
  <si>
    <t xml:space="preserve">2019г. в % к 2018 г. </t>
  </si>
  <si>
    <t>2019 г. в ценах 2018г.</t>
  </si>
  <si>
    <t>2020г. в % к 2019г.</t>
  </si>
  <si>
    <t>2020г.в ценах 2018 г.</t>
  </si>
  <si>
    <t>2021г. в % к 2020г.</t>
  </si>
  <si>
    <t>2021г.в ценах 2018 г.</t>
  </si>
  <si>
    <t>2022г. в % к 2021г.</t>
  </si>
  <si>
    <t>2022 г. в ценах 2018г.</t>
  </si>
  <si>
    <t>2023г. в % к 2022г.</t>
  </si>
  <si>
    <t>2023г. в ценах 2018г.</t>
  </si>
  <si>
    <t>дефлятор 2019г.</t>
  </si>
  <si>
    <t>2019 г. в ценах 2019г.       отчет</t>
  </si>
  <si>
    <t>2020г. в ценах 2020г.   оценка</t>
  </si>
  <si>
    <t>дефлятор 2021г.</t>
  </si>
  <si>
    <t>2021г. в ценах 2021г. прогноз</t>
  </si>
  <si>
    <t>дефлятор 2022г.</t>
  </si>
  <si>
    <t>2022г. в ценах 2022г.   прогноз</t>
  </si>
  <si>
    <t>дефлятор 2023г.</t>
  </si>
  <si>
    <t>2023г. в ценах 2023г.   прогноз</t>
  </si>
  <si>
    <t>в сопоставимых ценах 2018 года</t>
  </si>
  <si>
    <t>2019 год отчет</t>
  </si>
  <si>
    <t>2020 год оценка</t>
  </si>
  <si>
    <t>2023 год прогноз</t>
  </si>
  <si>
    <t>Прогноз объема отгруженных товаров собственного производства, выполненных работ и услуг собственными силами на 2021 -2023 гг.</t>
  </si>
  <si>
    <t>2023 год</t>
  </si>
  <si>
    <t>2018г. отчет</t>
  </si>
  <si>
    <t>Прогноз развития промышленного производства на 2020-2023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</si>
</sst>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sz val="8"/>
      <name val="Tahoma"/>
      <family val="2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 applyProtection="1">
      <alignment horizontal="center" vertical="top"/>
      <protection locked="0"/>
    </xf>
    <xf numFmtId="164" fontId="3" fillId="3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/>
    <xf numFmtId="0" fontId="0" fillId="4" borderId="0" xfId="0" applyFill="1"/>
    <xf numFmtId="164" fontId="0" fillId="4" borderId="1" xfId="0" applyNumberFormat="1" applyFill="1" applyBorder="1"/>
    <xf numFmtId="1" fontId="1" fillId="4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 applyProtection="1">
      <alignment horizontal="center" vertical="top"/>
      <protection locked="0"/>
    </xf>
    <xf numFmtId="164" fontId="3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/>
    <xf numFmtId="0" fontId="17" fillId="6" borderId="1" xfId="0" applyFont="1" applyFill="1" applyBorder="1"/>
    <xf numFmtId="0" fontId="1" fillId="6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/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64" fontId="0" fillId="6" borderId="1" xfId="0" applyNumberFormat="1" applyFill="1" applyBorder="1"/>
    <xf numFmtId="2" fontId="1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 vertical="top" wrapText="1"/>
    </xf>
    <xf numFmtId="164" fontId="0" fillId="6" borderId="1" xfId="0" applyNumberFormat="1" applyFont="1" applyFill="1" applyBorder="1" applyAlignment="1">
      <alignment horizontal="center" vertical="top"/>
    </xf>
    <xf numFmtId="1" fontId="0" fillId="0" borderId="1" xfId="0" applyNumberFormat="1" applyBorder="1"/>
    <xf numFmtId="164" fontId="1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1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/>
    <xf numFmtId="0" fontId="6" fillId="5" borderId="0" xfId="0" applyFont="1" applyFill="1" applyAlignment="1">
      <alignment horizontal="center" wrapText="1"/>
    </xf>
    <xf numFmtId="0" fontId="0" fillId="5" borderId="0" xfId="0" applyFill="1" applyAlignment="1">
      <alignment horizontal="left"/>
    </xf>
    <xf numFmtId="1" fontId="1" fillId="4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6" borderId="1" xfId="0" applyFont="1" applyFill="1" applyBorder="1"/>
    <xf numFmtId="0" fontId="1" fillId="0" borderId="0" xfId="0" applyFont="1"/>
    <xf numFmtId="0" fontId="8" fillId="6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164" fontId="1" fillId="6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/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workbookViewId="0">
      <selection activeCell="K11" sqref="K11"/>
    </sheetView>
  </sheetViews>
  <sheetFormatPr defaultRowHeight="12.75" x14ac:dyDescent="0.2"/>
  <cols>
    <col min="1" max="1" width="34" customWidth="1"/>
    <col min="2" max="2" width="8.5703125" customWidth="1"/>
    <col min="3" max="3" width="11.140625" customWidth="1"/>
    <col min="4" max="4" width="11.85546875" customWidth="1"/>
    <col min="5" max="5" width="11.7109375" customWidth="1"/>
    <col min="6" max="6" width="11" customWidth="1"/>
    <col min="7" max="7" width="12.5703125" customWidth="1"/>
    <col min="8" max="8" width="11.7109375" customWidth="1"/>
    <col min="9" max="9" width="12.5703125" customWidth="1"/>
  </cols>
  <sheetData>
    <row r="1" spans="1:9" ht="15.75" x14ac:dyDescent="0.2">
      <c r="A1" s="122" t="s">
        <v>131</v>
      </c>
      <c r="B1" s="122"/>
      <c r="C1" s="122"/>
      <c r="D1" s="122"/>
      <c r="E1" s="122"/>
      <c r="F1" s="122"/>
      <c r="G1" s="122"/>
      <c r="H1" s="122"/>
      <c r="I1" s="122"/>
    </row>
    <row r="2" spans="1:9" ht="15.75" x14ac:dyDescent="0.2">
      <c r="A2" s="122" t="s">
        <v>85</v>
      </c>
      <c r="B2" s="122"/>
      <c r="C2" s="122"/>
      <c r="D2" s="122"/>
      <c r="E2" s="122"/>
      <c r="F2" s="122"/>
      <c r="G2" s="122"/>
      <c r="H2" s="122"/>
      <c r="I2" s="122"/>
    </row>
    <row r="3" spans="1:9" s="10" customFormat="1" ht="16.5" customHeight="1" x14ac:dyDescent="0.2">
      <c r="A3" s="123" t="s">
        <v>37</v>
      </c>
      <c r="B3" s="123"/>
      <c r="C3" s="123"/>
      <c r="D3" s="123"/>
      <c r="E3" s="123"/>
      <c r="F3" s="123"/>
      <c r="G3" s="123"/>
      <c r="H3" s="123"/>
      <c r="I3" s="123"/>
    </row>
    <row r="4" spans="1:9" x14ac:dyDescent="0.2">
      <c r="A4" t="s">
        <v>38</v>
      </c>
    </row>
    <row r="5" spans="1:9" x14ac:dyDescent="0.2">
      <c r="A5" s="120" t="s">
        <v>5</v>
      </c>
      <c r="B5" s="124" t="s">
        <v>6</v>
      </c>
      <c r="C5" s="119" t="s">
        <v>4</v>
      </c>
      <c r="D5" s="125" t="s">
        <v>94</v>
      </c>
      <c r="E5" s="125" t="s">
        <v>125</v>
      </c>
      <c r="F5" s="125" t="s">
        <v>126</v>
      </c>
      <c r="G5" s="125" t="s">
        <v>3</v>
      </c>
      <c r="H5" s="125"/>
      <c r="I5" s="125"/>
    </row>
    <row r="6" spans="1:9" x14ac:dyDescent="0.2">
      <c r="A6" s="120"/>
      <c r="B6" s="124"/>
      <c r="C6" s="119"/>
      <c r="D6" s="126"/>
      <c r="E6" s="126"/>
      <c r="F6" s="126"/>
      <c r="G6" s="31" t="s">
        <v>89</v>
      </c>
      <c r="H6" s="31" t="s">
        <v>96</v>
      </c>
      <c r="I6" s="31" t="s">
        <v>129</v>
      </c>
    </row>
    <row r="7" spans="1:9" x14ac:dyDescent="0.2">
      <c r="A7" s="13"/>
      <c r="B7" s="16"/>
      <c r="C7" s="17"/>
      <c r="D7" s="77"/>
      <c r="E7" s="77"/>
      <c r="F7" s="18"/>
      <c r="G7" s="19"/>
      <c r="H7" s="19"/>
      <c r="I7" s="19"/>
    </row>
    <row r="8" spans="1:9" ht="36.75" customHeight="1" x14ac:dyDescent="0.2">
      <c r="A8" s="35" t="s">
        <v>25</v>
      </c>
      <c r="B8" s="11" t="s">
        <v>41</v>
      </c>
      <c r="C8" s="33" t="s">
        <v>24</v>
      </c>
      <c r="D8" s="79">
        <v>98.6</v>
      </c>
      <c r="E8" s="81">
        <f>производство!D7</f>
        <v>100.04913685679622</v>
      </c>
      <c r="F8" s="56">
        <f>производство!F7</f>
        <v>101.09130518296345</v>
      </c>
      <c r="G8" s="56">
        <f>производство!H7</f>
        <v>102.08641494266489</v>
      </c>
      <c r="H8" s="56">
        <f>производство!J7</f>
        <v>102.87306245235852</v>
      </c>
      <c r="I8" s="56">
        <f>производство!L7</f>
        <v>101.58363011669525</v>
      </c>
    </row>
    <row r="9" spans="1:9" ht="78.75" x14ac:dyDescent="0.25">
      <c r="A9" s="36" t="s">
        <v>26</v>
      </c>
      <c r="B9" s="11" t="s">
        <v>42</v>
      </c>
      <c r="C9" s="32" t="s">
        <v>32</v>
      </c>
      <c r="D9" s="79">
        <f>производство!C7</f>
        <v>5422</v>
      </c>
      <c r="E9" s="89">
        <f>производство!O7</f>
        <v>5776</v>
      </c>
      <c r="F9" s="82">
        <f>производство!Q7</f>
        <v>5820.8391499656427</v>
      </c>
      <c r="G9" s="82">
        <f>производство!S7</f>
        <v>6135.4554021947542</v>
      </c>
      <c r="H9" s="82">
        <f>производство!U7</f>
        <v>6450.1724481040283</v>
      </c>
      <c r="I9" s="82">
        <f>производство!W7</f>
        <v>6740.3501461932083</v>
      </c>
    </row>
    <row r="10" spans="1:9" ht="12.75" customHeight="1" x14ac:dyDescent="0.2">
      <c r="A10" s="34"/>
      <c r="B10" s="15"/>
      <c r="C10" s="8"/>
      <c r="D10" s="78"/>
      <c r="E10" s="8">
        <v>106.5</v>
      </c>
      <c r="F10" s="8">
        <v>100.8</v>
      </c>
      <c r="G10" s="8">
        <v>105.4</v>
      </c>
      <c r="H10" s="8">
        <v>105.1</v>
      </c>
      <c r="I10" s="8">
        <v>104.5</v>
      </c>
    </row>
    <row r="11" spans="1:9" ht="48" x14ac:dyDescent="0.2">
      <c r="A11" s="37" t="s">
        <v>27</v>
      </c>
      <c r="B11" s="15"/>
      <c r="C11" s="32" t="s">
        <v>28</v>
      </c>
      <c r="D11" s="8"/>
      <c r="E11" s="8"/>
      <c r="F11" s="8"/>
      <c r="G11" s="8"/>
      <c r="H11" s="8"/>
      <c r="I11" s="8"/>
    </row>
    <row r="12" spans="1:9" x14ac:dyDescent="0.2">
      <c r="A12" s="15"/>
      <c r="B12" s="15"/>
      <c r="C12" s="8"/>
      <c r="D12" s="8"/>
      <c r="E12" s="8"/>
      <c r="F12" s="8"/>
      <c r="G12" s="8"/>
      <c r="H12" s="8"/>
      <c r="I12" s="8"/>
    </row>
    <row r="13" spans="1:9" x14ac:dyDescent="0.2">
      <c r="A13" s="15"/>
      <c r="B13" s="15"/>
      <c r="C13" s="8"/>
      <c r="D13" s="8"/>
      <c r="E13" s="8"/>
      <c r="F13" s="8"/>
      <c r="G13" s="8"/>
      <c r="H13" s="8"/>
      <c r="I13" s="8"/>
    </row>
    <row r="14" spans="1:9" x14ac:dyDescent="0.2">
      <c r="A14" s="15"/>
      <c r="B14" s="15"/>
      <c r="C14" s="8"/>
      <c r="D14" s="8"/>
      <c r="E14" s="8"/>
      <c r="F14" s="8"/>
      <c r="G14" s="8"/>
      <c r="H14" s="8"/>
      <c r="I14" s="8"/>
    </row>
    <row r="15" spans="1:9" x14ac:dyDescent="0.2">
      <c r="A15" s="12"/>
      <c r="B15" s="11"/>
      <c r="C15" s="8"/>
      <c r="D15" s="8"/>
      <c r="E15" s="8"/>
      <c r="F15" s="8"/>
      <c r="G15" s="8"/>
      <c r="H15" s="8"/>
      <c r="I15" s="8"/>
    </row>
    <row r="16" spans="1:9" x14ac:dyDescent="0.2">
      <c r="A16" s="8"/>
      <c r="B16" s="13"/>
      <c r="C16" s="8"/>
      <c r="D16" s="8"/>
      <c r="E16" s="8"/>
      <c r="F16" s="8"/>
      <c r="G16" s="8"/>
      <c r="H16" s="8"/>
      <c r="I16" s="8"/>
    </row>
    <row r="17" spans="1:9" x14ac:dyDescent="0.2">
      <c r="A17" s="14"/>
      <c r="B17" s="11"/>
      <c r="C17" s="8"/>
      <c r="D17" s="8"/>
      <c r="E17" s="8"/>
      <c r="F17" s="8"/>
      <c r="G17" s="8"/>
      <c r="H17" s="8"/>
      <c r="I17" s="8"/>
    </row>
    <row r="18" spans="1:9" x14ac:dyDescent="0.2">
      <c r="A18" s="42" t="s">
        <v>97</v>
      </c>
      <c r="B18" s="38"/>
      <c r="C18" s="39"/>
      <c r="D18" s="39"/>
      <c r="E18" s="39"/>
      <c r="F18" s="39"/>
      <c r="G18" s="39"/>
      <c r="H18" s="39"/>
      <c r="I18" s="39"/>
    </row>
    <row r="19" spans="1:9" x14ac:dyDescent="0.2">
      <c r="A19" s="42" t="s">
        <v>98</v>
      </c>
      <c r="B19" s="38"/>
      <c r="C19" s="39"/>
      <c r="D19" s="39"/>
      <c r="E19" s="39"/>
      <c r="F19" s="39"/>
      <c r="G19" s="39"/>
      <c r="H19" s="39"/>
      <c r="I19" s="39"/>
    </row>
    <row r="20" spans="1:9" ht="39" customHeight="1" x14ac:dyDescent="0.2">
      <c r="A20" s="121" t="s">
        <v>40</v>
      </c>
      <c r="B20" s="118"/>
      <c r="C20" s="118"/>
      <c r="D20" s="118"/>
      <c r="E20" s="118"/>
      <c r="F20" s="118"/>
      <c r="G20" s="118"/>
      <c r="H20" s="118"/>
      <c r="I20" s="118"/>
    </row>
    <row r="21" spans="1:9" x14ac:dyDescent="0.2">
      <c r="A21" s="42"/>
      <c r="B21" s="38"/>
      <c r="C21" s="39"/>
      <c r="D21" s="39"/>
      <c r="E21" s="39"/>
      <c r="F21" s="39"/>
      <c r="G21" s="39"/>
      <c r="H21" s="39"/>
      <c r="I21" s="39"/>
    </row>
    <row r="22" spans="1:9" x14ac:dyDescent="0.2">
      <c r="A22" s="42"/>
      <c r="B22" s="38"/>
      <c r="C22" s="39"/>
      <c r="D22" s="39"/>
      <c r="E22" s="39"/>
      <c r="F22" s="39"/>
      <c r="G22" s="39"/>
      <c r="H22" s="39"/>
      <c r="I22" s="39"/>
    </row>
    <row r="23" spans="1:9" x14ac:dyDescent="0.2">
      <c r="A23" s="115" t="s">
        <v>29</v>
      </c>
      <c r="B23" s="116"/>
      <c r="C23" s="116"/>
      <c r="D23" s="116"/>
      <c r="E23" s="116"/>
      <c r="F23" s="116"/>
      <c r="G23" s="116"/>
      <c r="H23" s="116"/>
      <c r="I23" s="39"/>
    </row>
    <row r="24" spans="1:9" x14ac:dyDescent="0.2">
      <c r="A24" s="115" t="s">
        <v>30</v>
      </c>
      <c r="B24" s="116"/>
      <c r="C24" s="116"/>
      <c r="D24" s="116"/>
      <c r="E24" s="116"/>
      <c r="F24" s="116"/>
      <c r="G24" s="116"/>
      <c r="H24" s="116"/>
      <c r="I24" s="39"/>
    </row>
    <row r="25" spans="1:9" x14ac:dyDescent="0.2">
      <c r="A25" s="117" t="s">
        <v>31</v>
      </c>
      <c r="B25" s="118"/>
      <c r="C25" s="118"/>
      <c r="D25" s="118"/>
      <c r="E25" s="118"/>
      <c r="F25" s="118"/>
      <c r="G25" s="118"/>
      <c r="H25" s="118"/>
      <c r="I25" s="39"/>
    </row>
    <row r="26" spans="1:9" x14ac:dyDescent="0.2">
      <c r="A26" s="40"/>
      <c r="B26" s="43"/>
      <c r="C26" s="39"/>
      <c r="D26" s="39"/>
      <c r="E26" s="39"/>
      <c r="F26" s="39"/>
      <c r="G26" s="39"/>
      <c r="H26" s="39"/>
      <c r="I26" s="39"/>
    </row>
    <row r="27" spans="1:9" x14ac:dyDescent="0.2">
      <c r="A27" s="40"/>
      <c r="B27" s="43"/>
      <c r="C27" s="39"/>
      <c r="D27" s="39"/>
      <c r="E27" s="39"/>
      <c r="F27" s="39"/>
      <c r="G27" s="39"/>
      <c r="H27" s="39"/>
      <c r="I27" s="39"/>
    </row>
    <row r="28" spans="1:9" x14ac:dyDescent="0.2">
      <c r="A28" s="40"/>
      <c r="B28" s="43"/>
      <c r="C28" s="39"/>
      <c r="D28" s="39"/>
      <c r="E28" s="39"/>
      <c r="F28" s="39"/>
      <c r="G28" s="39"/>
      <c r="H28" s="39"/>
      <c r="I28" s="39"/>
    </row>
    <row r="29" spans="1:9" x14ac:dyDescent="0.2">
      <c r="A29" s="41"/>
      <c r="B29" s="44"/>
      <c r="C29" s="39"/>
      <c r="D29" s="39"/>
      <c r="E29" s="39"/>
      <c r="F29" s="39"/>
      <c r="G29" s="39"/>
      <c r="H29" s="39"/>
      <c r="I29" s="39"/>
    </row>
    <row r="30" spans="1:9" x14ac:dyDescent="0.2">
      <c r="A30" s="40"/>
      <c r="B30" s="43"/>
      <c r="C30" s="39"/>
      <c r="D30" s="39"/>
      <c r="E30" s="39"/>
      <c r="F30" s="39"/>
      <c r="G30" s="39"/>
      <c r="H30" s="39"/>
      <c r="I30" s="39"/>
    </row>
    <row r="31" spans="1:9" x14ac:dyDescent="0.2">
      <c r="A31" s="41"/>
      <c r="B31" s="44"/>
      <c r="C31" s="39"/>
      <c r="D31" s="39"/>
      <c r="E31" s="39"/>
      <c r="F31" s="39"/>
      <c r="G31" s="39"/>
      <c r="H31" s="39"/>
      <c r="I31" s="39"/>
    </row>
    <row r="32" spans="1:9" x14ac:dyDescent="0.2">
      <c r="A32" s="40"/>
      <c r="B32" s="43"/>
      <c r="C32" s="39"/>
      <c r="D32" s="39"/>
      <c r="E32" s="39"/>
      <c r="F32" s="39"/>
      <c r="G32" s="39"/>
      <c r="H32" s="39"/>
      <c r="I32" s="39"/>
    </row>
    <row r="33" spans="1:9" x14ac:dyDescent="0.2">
      <c r="A33" s="41"/>
      <c r="B33" s="44"/>
      <c r="C33" s="39"/>
      <c r="D33" s="39"/>
      <c r="E33" s="39"/>
      <c r="F33" s="39"/>
      <c r="G33" s="39"/>
      <c r="H33" s="39"/>
      <c r="I33" s="39"/>
    </row>
    <row r="34" spans="1:9" x14ac:dyDescent="0.2">
      <c r="A34" s="40"/>
      <c r="B34" s="43"/>
      <c r="C34" s="39"/>
      <c r="D34" s="39"/>
      <c r="E34" s="39"/>
      <c r="F34" s="39"/>
      <c r="G34" s="39"/>
      <c r="H34" s="39"/>
      <c r="I34" s="39"/>
    </row>
    <row r="35" spans="1:9" x14ac:dyDescent="0.2">
      <c r="A35" s="41"/>
      <c r="B35" s="44"/>
      <c r="C35" s="39"/>
      <c r="D35" s="39"/>
      <c r="E35" s="39"/>
      <c r="F35" s="39"/>
      <c r="G35" s="39"/>
      <c r="H35" s="39"/>
      <c r="I35" s="39"/>
    </row>
    <row r="36" spans="1:9" x14ac:dyDescent="0.2">
      <c r="A36" s="40"/>
      <c r="B36" s="43"/>
      <c r="C36" s="39"/>
      <c r="D36" s="39"/>
      <c r="E36" s="39"/>
      <c r="F36" s="39"/>
      <c r="G36" s="39"/>
      <c r="H36" s="39"/>
      <c r="I36" s="39"/>
    </row>
    <row r="37" spans="1:9" x14ac:dyDescent="0.2">
      <c r="A37" s="41"/>
      <c r="B37" s="44"/>
      <c r="C37" s="39"/>
      <c r="D37" s="39"/>
      <c r="E37" s="39"/>
      <c r="F37" s="39"/>
      <c r="G37" s="39"/>
      <c r="H37" s="39"/>
      <c r="I37" s="39"/>
    </row>
    <row r="38" spans="1:9" x14ac:dyDescent="0.2">
      <c r="A38" s="40"/>
      <c r="B38" s="43"/>
      <c r="C38" s="39"/>
      <c r="D38" s="39"/>
      <c r="E38" s="39"/>
      <c r="F38" s="39"/>
      <c r="G38" s="39"/>
      <c r="H38" s="39"/>
      <c r="I38" s="39"/>
    </row>
    <row r="39" spans="1:9" x14ac:dyDescent="0.2">
      <c r="A39" s="41"/>
      <c r="B39" s="44"/>
      <c r="C39" s="39"/>
      <c r="D39" s="39"/>
      <c r="E39" s="39"/>
      <c r="F39" s="39"/>
      <c r="G39" s="39"/>
      <c r="H39" s="39"/>
      <c r="I39" s="39"/>
    </row>
    <row r="40" spans="1:9" x14ac:dyDescent="0.2">
      <c r="A40" s="40"/>
      <c r="B40" s="43"/>
      <c r="C40" s="39"/>
      <c r="D40" s="39"/>
      <c r="E40" s="39"/>
      <c r="F40" s="39"/>
      <c r="G40" s="39"/>
      <c r="H40" s="39"/>
      <c r="I40" s="39"/>
    </row>
    <row r="41" spans="1:9" x14ac:dyDescent="0.2">
      <c r="A41" s="41"/>
      <c r="B41" s="44"/>
      <c r="C41" s="39"/>
      <c r="D41" s="39"/>
      <c r="E41" s="39"/>
      <c r="F41" s="39"/>
      <c r="G41" s="39"/>
      <c r="H41" s="39"/>
      <c r="I41" s="39"/>
    </row>
    <row r="42" spans="1:9" x14ac:dyDescent="0.2">
      <c r="A42" s="40"/>
      <c r="B42" s="43"/>
      <c r="C42" s="39"/>
      <c r="D42" s="39"/>
      <c r="E42" s="39"/>
      <c r="F42" s="39"/>
      <c r="G42" s="39"/>
      <c r="H42" s="39"/>
      <c r="I42" s="39"/>
    </row>
    <row r="43" spans="1:9" x14ac:dyDescent="0.2">
      <c r="A43" s="41"/>
      <c r="B43" s="44"/>
      <c r="C43" s="39"/>
      <c r="D43" s="39"/>
      <c r="E43" s="39"/>
      <c r="F43" s="39"/>
      <c r="G43" s="39"/>
      <c r="H43" s="39"/>
      <c r="I43" s="39"/>
    </row>
    <row r="44" spans="1:9" x14ac:dyDescent="0.2">
      <c r="A44" s="40"/>
      <c r="B44" s="43"/>
      <c r="C44" s="39"/>
      <c r="D44" s="39"/>
      <c r="E44" s="39"/>
      <c r="F44" s="39"/>
      <c r="G44" s="39"/>
      <c r="H44" s="39"/>
      <c r="I44" s="39"/>
    </row>
    <row r="45" spans="1:9" x14ac:dyDescent="0.2">
      <c r="A45" s="41"/>
      <c r="B45" s="44"/>
      <c r="C45" s="39"/>
      <c r="D45" s="39"/>
      <c r="E45" s="39"/>
      <c r="F45" s="39"/>
      <c r="G45" s="39"/>
      <c r="H45" s="39"/>
      <c r="I45" s="39"/>
    </row>
    <row r="46" spans="1:9" x14ac:dyDescent="0.2">
      <c r="A46" s="40"/>
      <c r="B46" s="43"/>
      <c r="C46" s="39"/>
      <c r="D46" s="39"/>
      <c r="E46" s="39"/>
      <c r="F46" s="39"/>
      <c r="G46" s="39"/>
      <c r="H46" s="39"/>
      <c r="I46" s="39"/>
    </row>
    <row r="47" spans="1:9" x14ac:dyDescent="0.2">
      <c r="A47" s="41"/>
      <c r="B47" s="44"/>
      <c r="C47" s="39"/>
      <c r="D47" s="39"/>
      <c r="E47" s="39"/>
      <c r="F47" s="39"/>
      <c r="G47" s="39"/>
      <c r="H47" s="39"/>
      <c r="I47" s="39"/>
    </row>
    <row r="48" spans="1:9" x14ac:dyDescent="0.2">
      <c r="A48" s="40"/>
      <c r="B48" s="43"/>
      <c r="C48" s="39"/>
      <c r="D48" s="39"/>
      <c r="E48" s="39"/>
      <c r="F48" s="39"/>
      <c r="G48" s="39"/>
      <c r="H48" s="39"/>
      <c r="I48" s="39"/>
    </row>
    <row r="49" spans="1:9" x14ac:dyDescent="0.2">
      <c r="A49" s="41"/>
      <c r="B49" s="44"/>
      <c r="C49" s="39"/>
      <c r="D49" s="39"/>
      <c r="E49" s="39"/>
      <c r="F49" s="39"/>
      <c r="G49" s="39"/>
      <c r="H49" s="39"/>
      <c r="I49" s="39"/>
    </row>
    <row r="50" spans="1:9" x14ac:dyDescent="0.2">
      <c r="A50" s="40"/>
      <c r="B50" s="43"/>
      <c r="C50" s="39"/>
      <c r="D50" s="39"/>
      <c r="E50" s="39"/>
      <c r="F50" s="39"/>
      <c r="G50" s="39"/>
      <c r="H50" s="39"/>
      <c r="I50" s="39"/>
    </row>
    <row r="51" spans="1:9" x14ac:dyDescent="0.2">
      <c r="A51" s="40"/>
      <c r="B51" s="43"/>
      <c r="C51" s="39"/>
      <c r="D51" s="39"/>
      <c r="E51" s="39"/>
      <c r="F51" s="39"/>
      <c r="G51" s="39"/>
      <c r="H51" s="39"/>
      <c r="I51" s="39"/>
    </row>
    <row r="52" spans="1:9" x14ac:dyDescent="0.2">
      <c r="A52" s="40"/>
      <c r="B52" s="43"/>
      <c r="C52" s="39"/>
      <c r="D52" s="39"/>
      <c r="E52" s="39"/>
      <c r="F52" s="39"/>
      <c r="G52" s="39"/>
      <c r="H52" s="39"/>
      <c r="I52" s="39"/>
    </row>
    <row r="53" spans="1:9" x14ac:dyDescent="0.2">
      <c r="A53" s="41"/>
      <c r="B53" s="44"/>
      <c r="C53" s="39"/>
      <c r="D53" s="39"/>
      <c r="E53" s="39"/>
      <c r="F53" s="39"/>
      <c r="G53" s="39"/>
      <c r="H53" s="39"/>
      <c r="I53" s="39"/>
    </row>
    <row r="54" spans="1:9" x14ac:dyDescent="0.2">
      <c r="A54" s="42"/>
      <c r="B54" s="38"/>
      <c r="C54" s="39"/>
      <c r="D54" s="39"/>
      <c r="E54" s="39"/>
      <c r="F54" s="39"/>
      <c r="G54" s="39"/>
      <c r="H54" s="39"/>
      <c r="I54" s="39"/>
    </row>
  </sheetData>
  <mergeCells count="14">
    <mergeCell ref="A1:I1"/>
    <mergeCell ref="A2:I2"/>
    <mergeCell ref="A3:I3"/>
    <mergeCell ref="B5:B6"/>
    <mergeCell ref="G5:I5"/>
    <mergeCell ref="F5:F6"/>
    <mergeCell ref="E5:E6"/>
    <mergeCell ref="D5:D6"/>
    <mergeCell ref="A23:H23"/>
    <mergeCell ref="A24:H24"/>
    <mergeCell ref="A25:H25"/>
    <mergeCell ref="C5:C6"/>
    <mergeCell ref="A5:A6"/>
    <mergeCell ref="A20:I20"/>
  </mergeCells>
  <phoneticPr fontId="5" type="noConversion"/>
  <pageMargins left="1.02" right="0.75" top="0.17" bottom="0.25" header="0.17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Normal="100" zoomScaleSheetLayoutView="96" workbookViewId="0">
      <selection activeCell="G6" sqref="G6"/>
    </sheetView>
  </sheetViews>
  <sheetFormatPr defaultRowHeight="12.75" x14ac:dyDescent="0.2"/>
  <cols>
    <col min="1" max="1" width="35.28515625" customWidth="1"/>
    <col min="2" max="2" width="10.5703125" customWidth="1"/>
    <col min="3" max="3" width="9.28515625" customWidth="1"/>
    <col min="4" max="4" width="9" customWidth="1"/>
    <col min="5" max="5" width="8.5703125" customWidth="1"/>
    <col min="6" max="6" width="10" customWidth="1"/>
    <col min="7" max="7" width="8.85546875" customWidth="1"/>
    <col min="8" max="8" width="10" customWidth="1"/>
    <col min="9" max="9" width="8.42578125" customWidth="1"/>
    <col min="10" max="10" width="10.140625" customWidth="1"/>
    <col min="11" max="11" width="11.42578125" bestFit="1" customWidth="1"/>
    <col min="12" max="12" width="9.7109375" customWidth="1"/>
    <col min="13" max="13" width="8.42578125" customWidth="1"/>
  </cols>
  <sheetData>
    <row r="1" spans="1:14" ht="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130" t="s">
        <v>23</v>
      </c>
      <c r="M1" s="130"/>
    </row>
    <row r="2" spans="1:14" ht="18.75" x14ac:dyDescent="0.3">
      <c r="A2" s="127" t="s">
        <v>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"/>
    </row>
    <row r="3" spans="1:14" ht="15.75" x14ac:dyDescent="0.25">
      <c r="A3" s="129" t="s">
        <v>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ht="18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65.25" customHeight="1" x14ac:dyDescent="0.2">
      <c r="A5" s="23" t="s">
        <v>0</v>
      </c>
      <c r="B5" s="3" t="s">
        <v>1</v>
      </c>
      <c r="C5" s="20" t="s">
        <v>94</v>
      </c>
      <c r="D5" s="20" t="s">
        <v>100</v>
      </c>
      <c r="E5" s="46" t="s">
        <v>86</v>
      </c>
      <c r="F5" s="21" t="s">
        <v>101</v>
      </c>
      <c r="G5" s="46" t="s">
        <v>91</v>
      </c>
      <c r="H5" s="21" t="s">
        <v>87</v>
      </c>
      <c r="I5" s="46" t="s">
        <v>88</v>
      </c>
      <c r="J5" s="21" t="s">
        <v>92</v>
      </c>
      <c r="K5" s="46" t="s">
        <v>93</v>
      </c>
      <c r="L5" s="21" t="s">
        <v>102</v>
      </c>
      <c r="M5" s="46" t="s">
        <v>103</v>
      </c>
    </row>
    <row r="6" spans="1:14" x14ac:dyDescent="0.2">
      <c r="A6" s="83" t="s">
        <v>75</v>
      </c>
      <c r="B6" s="53" t="s">
        <v>76</v>
      </c>
      <c r="C6" s="70">
        <v>108</v>
      </c>
      <c r="D6" s="90">
        <v>105.8</v>
      </c>
      <c r="E6" s="90">
        <f>D6/C6*100</f>
        <v>97.962962962962962</v>
      </c>
      <c r="F6" s="71">
        <v>107</v>
      </c>
      <c r="G6" s="54">
        <f>F6/D6*100</f>
        <v>101.13421550094519</v>
      </c>
      <c r="H6" s="71">
        <v>110</v>
      </c>
      <c r="I6" s="54">
        <f>H6/F6*100</f>
        <v>102.803738317757</v>
      </c>
      <c r="J6" s="72">
        <v>115</v>
      </c>
      <c r="K6" s="54">
        <f>J6/H6*100</f>
        <v>104.54545454545455</v>
      </c>
      <c r="L6" s="72">
        <v>117</v>
      </c>
      <c r="M6" s="54">
        <f>L6/J6*100</f>
        <v>101.7391304347826</v>
      </c>
    </row>
    <row r="7" spans="1:14" x14ac:dyDescent="0.2">
      <c r="A7" s="84"/>
      <c r="B7" s="53"/>
      <c r="C7" s="70"/>
      <c r="D7" s="91"/>
      <c r="E7" s="90"/>
      <c r="F7" s="67"/>
      <c r="G7" s="54"/>
      <c r="H7" s="67"/>
      <c r="I7" s="54"/>
      <c r="J7" s="55"/>
      <c r="K7" s="54"/>
      <c r="L7" s="55"/>
      <c r="M7" s="68"/>
    </row>
    <row r="8" spans="1:14" x14ac:dyDescent="0.2">
      <c r="A8" s="84"/>
      <c r="B8" s="53"/>
      <c r="C8" s="70"/>
      <c r="D8" s="91"/>
      <c r="E8" s="90"/>
      <c r="F8" s="67"/>
      <c r="G8" s="54"/>
      <c r="H8" s="67"/>
      <c r="I8" s="54"/>
      <c r="J8" s="69"/>
      <c r="K8" s="54"/>
      <c r="L8" s="69"/>
      <c r="M8" s="68"/>
    </row>
    <row r="9" spans="1:14" x14ac:dyDescent="0.2">
      <c r="A9" s="84" t="s">
        <v>77</v>
      </c>
      <c r="B9" s="53"/>
      <c r="C9" s="70"/>
      <c r="D9" s="91"/>
      <c r="E9" s="90"/>
      <c r="F9" s="67"/>
      <c r="G9" s="54"/>
      <c r="H9" s="67"/>
      <c r="I9" s="54"/>
      <c r="J9" s="69"/>
      <c r="K9" s="54"/>
      <c r="L9" s="69"/>
      <c r="M9" s="68"/>
    </row>
    <row r="10" spans="1:14" x14ac:dyDescent="0.2">
      <c r="A10" s="84" t="s">
        <v>78</v>
      </c>
      <c r="B10" s="53" t="s">
        <v>79</v>
      </c>
      <c r="C10" s="70">
        <v>130.19999999999999</v>
      </c>
      <c r="D10" s="91">
        <v>132.6</v>
      </c>
      <c r="E10" s="90">
        <f>D10/C10*100</f>
        <v>101.84331797235025</v>
      </c>
      <c r="F10" s="67">
        <v>134</v>
      </c>
      <c r="G10" s="54">
        <f>F10/D10*100</f>
        <v>101.05580693815988</v>
      </c>
      <c r="H10" s="67">
        <v>136</v>
      </c>
      <c r="I10" s="54">
        <f>H10/F10*100</f>
        <v>101.49253731343283</v>
      </c>
      <c r="J10" s="69">
        <v>138</v>
      </c>
      <c r="K10" s="54">
        <f>J10/H10*100</f>
        <v>101.47058823529412</v>
      </c>
      <c r="L10" s="69">
        <v>140</v>
      </c>
      <c r="M10" s="68">
        <f>L10/J10*100</f>
        <v>101.44927536231884</v>
      </c>
    </row>
    <row r="11" spans="1:14" x14ac:dyDescent="0.2">
      <c r="A11" s="84"/>
      <c r="B11" s="53"/>
      <c r="C11" s="70"/>
      <c r="D11" s="67"/>
      <c r="E11" s="54"/>
      <c r="F11" s="67"/>
      <c r="G11" s="54"/>
      <c r="H11" s="67"/>
      <c r="I11" s="54"/>
      <c r="J11" s="69"/>
      <c r="K11" s="54"/>
      <c r="L11" s="69"/>
      <c r="M11" s="68"/>
    </row>
    <row r="12" spans="1:14" x14ac:dyDescent="0.2">
      <c r="A12" s="84"/>
      <c r="B12" s="53"/>
      <c r="C12" s="70"/>
      <c r="D12" s="67"/>
      <c r="E12" s="54"/>
      <c r="F12" s="67"/>
      <c r="G12" s="54"/>
      <c r="H12" s="67"/>
      <c r="I12" s="54"/>
      <c r="J12" s="69"/>
      <c r="K12" s="54"/>
      <c r="L12" s="69"/>
      <c r="M12" s="68"/>
    </row>
    <row r="13" spans="1:14" x14ac:dyDescent="0.2">
      <c r="A13" s="84"/>
      <c r="B13" s="53"/>
      <c r="C13" s="70"/>
      <c r="D13" s="67"/>
      <c r="E13" s="54"/>
      <c r="F13" s="67"/>
      <c r="G13" s="54"/>
      <c r="H13" s="67"/>
      <c r="I13" s="54"/>
      <c r="J13" s="69"/>
      <c r="K13" s="54"/>
      <c r="L13" s="69"/>
      <c r="M13" s="68"/>
    </row>
    <row r="14" spans="1:14" x14ac:dyDescent="0.2">
      <c r="A14" s="4"/>
      <c r="B14" s="4"/>
      <c r="C14" s="4"/>
      <c r="D14" s="5"/>
      <c r="E14" s="47"/>
      <c r="F14" s="5"/>
      <c r="G14" s="47"/>
      <c r="H14" s="5"/>
      <c r="I14" s="47"/>
      <c r="J14" s="6"/>
      <c r="K14" s="47"/>
      <c r="L14" s="6"/>
      <c r="M14" s="47"/>
    </row>
    <row r="15" spans="1:14" x14ac:dyDescent="0.2">
      <c r="A15" s="4"/>
      <c r="B15" s="4"/>
      <c r="C15" s="4"/>
      <c r="D15" s="5"/>
      <c r="E15" s="47"/>
      <c r="F15" s="5"/>
      <c r="G15" s="47"/>
      <c r="H15" s="5"/>
      <c r="I15" s="47"/>
      <c r="J15" s="6"/>
      <c r="K15" s="47"/>
      <c r="L15" s="6"/>
      <c r="M15" s="47"/>
    </row>
    <row r="16" spans="1:14" x14ac:dyDescent="0.2">
      <c r="A16" s="4"/>
      <c r="B16" s="4"/>
      <c r="C16" s="4"/>
      <c r="D16" s="5"/>
      <c r="E16" s="47"/>
      <c r="F16" s="5"/>
      <c r="G16" s="47"/>
      <c r="H16" s="5"/>
      <c r="I16" s="47"/>
      <c r="J16" s="6"/>
      <c r="K16" s="47"/>
      <c r="L16" s="6"/>
      <c r="M16" s="47"/>
    </row>
    <row r="17" spans="1:13" x14ac:dyDescent="0.2">
      <c r="A17" s="4"/>
      <c r="B17" s="4"/>
      <c r="C17" s="4"/>
      <c r="D17" s="5"/>
      <c r="E17" s="47"/>
      <c r="F17" s="5"/>
      <c r="G17" s="47"/>
      <c r="H17" s="5"/>
      <c r="I17" s="47"/>
      <c r="J17" s="6"/>
      <c r="K17" s="47"/>
      <c r="L17" s="6"/>
      <c r="M17" s="47"/>
    </row>
    <row r="18" spans="1:13" x14ac:dyDescent="0.2">
      <c r="A18" s="4"/>
      <c r="B18" s="4"/>
      <c r="C18" s="4"/>
      <c r="D18" s="5"/>
      <c r="E18" s="47"/>
      <c r="F18" s="5"/>
      <c r="G18" s="47"/>
      <c r="H18" s="5"/>
      <c r="I18" s="47"/>
      <c r="J18" s="6"/>
      <c r="K18" s="47"/>
      <c r="L18" s="6"/>
      <c r="M18" s="47"/>
    </row>
    <row r="19" spans="1:13" x14ac:dyDescent="0.2">
      <c r="A19" s="4"/>
      <c r="B19" s="4"/>
      <c r="C19" s="4"/>
      <c r="D19" s="5"/>
      <c r="E19" s="47"/>
      <c r="F19" s="5"/>
      <c r="G19" s="47"/>
      <c r="H19" s="5"/>
      <c r="I19" s="47"/>
      <c r="J19" s="6"/>
      <c r="K19" s="47"/>
      <c r="L19" s="6"/>
      <c r="M19" s="47"/>
    </row>
    <row r="20" spans="1:13" x14ac:dyDescent="0.2">
      <c r="A20" s="4"/>
      <c r="B20" s="4"/>
      <c r="C20" s="4"/>
      <c r="D20" s="5"/>
      <c r="E20" s="47"/>
      <c r="F20" s="5"/>
      <c r="G20" s="47"/>
      <c r="H20" s="5"/>
      <c r="I20" s="47"/>
      <c r="J20" s="6"/>
      <c r="K20" s="47"/>
      <c r="L20" s="6"/>
      <c r="M20" s="47"/>
    </row>
    <row r="21" spans="1:13" x14ac:dyDescent="0.2">
      <c r="A21" s="4"/>
      <c r="B21" s="4"/>
      <c r="C21" s="4"/>
      <c r="D21" s="5"/>
      <c r="E21" s="47"/>
      <c r="F21" s="5"/>
      <c r="G21" s="47"/>
      <c r="H21" s="5"/>
      <c r="I21" s="47"/>
      <c r="J21" s="6"/>
      <c r="K21" s="47"/>
      <c r="L21" s="6"/>
      <c r="M21" s="47"/>
    </row>
    <row r="22" spans="1:13" x14ac:dyDescent="0.2">
      <c r="A22" s="4"/>
      <c r="B22" s="4"/>
      <c r="C22" s="4"/>
      <c r="D22" s="5"/>
      <c r="E22" s="47"/>
      <c r="F22" s="5"/>
      <c r="G22" s="47"/>
      <c r="H22" s="5"/>
      <c r="I22" s="47"/>
      <c r="J22" s="6"/>
      <c r="K22" s="47"/>
      <c r="L22" s="6"/>
      <c r="M22" s="47"/>
    </row>
    <row r="23" spans="1:13" x14ac:dyDescent="0.2">
      <c r="A23" s="4"/>
      <c r="B23" s="4"/>
      <c r="C23" s="4"/>
      <c r="D23" s="5"/>
      <c r="E23" s="47"/>
      <c r="F23" s="5"/>
      <c r="G23" s="47"/>
      <c r="H23" s="5"/>
      <c r="I23" s="47"/>
      <c r="J23" s="6"/>
      <c r="K23" s="47"/>
      <c r="L23" s="6"/>
      <c r="M23" s="47"/>
    </row>
    <row r="24" spans="1:13" x14ac:dyDescent="0.2">
      <c r="A24" s="4"/>
      <c r="B24" s="4"/>
      <c r="C24" s="4"/>
      <c r="D24" s="5"/>
      <c r="E24" s="47"/>
      <c r="F24" s="5"/>
      <c r="G24" s="47"/>
      <c r="H24" s="5"/>
      <c r="I24" s="47"/>
      <c r="J24" s="6"/>
      <c r="K24" s="47"/>
      <c r="L24" s="6"/>
      <c r="M24" s="47"/>
    </row>
    <row r="25" spans="1:13" x14ac:dyDescent="0.2">
      <c r="A25" s="4"/>
      <c r="B25" s="4"/>
      <c r="C25" s="4"/>
      <c r="D25" s="5"/>
      <c r="E25" s="47"/>
      <c r="F25" s="5"/>
      <c r="G25" s="47"/>
      <c r="H25" s="5"/>
      <c r="I25" s="47"/>
      <c r="J25" s="6"/>
      <c r="K25" s="47"/>
      <c r="L25" s="6"/>
      <c r="M25" s="47"/>
    </row>
    <row r="26" spans="1:13" x14ac:dyDescent="0.2">
      <c r="A26" s="4"/>
      <c r="B26" s="4"/>
      <c r="C26" s="4"/>
      <c r="D26" s="5"/>
      <c r="E26" s="47"/>
      <c r="F26" s="5"/>
      <c r="G26" s="47"/>
      <c r="H26" s="5"/>
      <c r="I26" s="47"/>
      <c r="J26" s="6"/>
      <c r="K26" s="47"/>
      <c r="L26" s="6"/>
      <c r="M26" s="47"/>
    </row>
    <row r="27" spans="1:13" x14ac:dyDescent="0.2">
      <c r="A27" s="4"/>
      <c r="B27" s="4"/>
      <c r="C27" s="4"/>
      <c r="D27" s="5"/>
      <c r="E27" s="47"/>
      <c r="F27" s="5"/>
      <c r="G27" s="47"/>
      <c r="H27" s="5"/>
      <c r="I27" s="47"/>
      <c r="J27" s="6"/>
      <c r="K27" s="47"/>
      <c r="L27" s="6"/>
      <c r="M27" s="47"/>
    </row>
    <row r="28" spans="1:13" x14ac:dyDescent="0.2">
      <c r="A28" s="7"/>
      <c r="B28" s="7"/>
      <c r="C28" s="7"/>
      <c r="D28" s="6"/>
      <c r="E28" s="47"/>
      <c r="F28" s="6"/>
      <c r="G28" s="47"/>
      <c r="H28" s="6"/>
      <c r="I28" s="47"/>
      <c r="J28" s="6"/>
      <c r="K28" s="47"/>
      <c r="L28" s="6"/>
      <c r="M28" s="47"/>
    </row>
    <row r="30" spans="1:13" x14ac:dyDescent="0.2">
      <c r="A30" s="42" t="s">
        <v>97</v>
      </c>
    </row>
    <row r="31" spans="1:13" x14ac:dyDescent="0.2">
      <c r="A31" s="42" t="s">
        <v>98</v>
      </c>
    </row>
    <row r="32" spans="1:13" x14ac:dyDescent="0.2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</sheetData>
  <mergeCells count="4">
    <mergeCell ref="A2:M2"/>
    <mergeCell ref="A32:M32"/>
    <mergeCell ref="A3:M3"/>
    <mergeCell ref="L1:M1"/>
  </mergeCells>
  <phoneticPr fontId="5" type="noConversion"/>
  <pageMargins left="0.46" right="0.25" top="0.55000000000000004" bottom="1" header="0.5" footer="0.5"/>
  <pageSetup paperSize="9" scale="95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4"/>
  <sheetViews>
    <sheetView view="pageBreakPreview" zoomScale="90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7" sqref="O7"/>
    </sheetView>
  </sheetViews>
  <sheetFormatPr defaultRowHeight="12.75" x14ac:dyDescent="0.2"/>
  <cols>
    <col min="1" max="1" width="27.140625" customWidth="1"/>
    <col min="2" max="2" width="5.42578125" style="52" customWidth="1"/>
    <col min="3" max="3" width="8.42578125" customWidth="1"/>
    <col min="4" max="4" width="9.5703125" customWidth="1"/>
    <col min="5" max="5" width="9.42578125" customWidth="1"/>
    <col min="6" max="6" width="6.42578125" customWidth="1"/>
    <col min="7" max="7" width="7" customWidth="1"/>
    <col min="8" max="8" width="6.28515625" customWidth="1"/>
    <col min="9" max="9" width="7" customWidth="1"/>
    <col min="10" max="10" width="6.5703125" customWidth="1"/>
    <col min="11" max="11" width="7" customWidth="1"/>
    <col min="12" max="12" width="7.42578125" customWidth="1"/>
    <col min="13" max="13" width="8.42578125" customWidth="1"/>
    <col min="14" max="14" width="6" customWidth="1"/>
    <col min="15" max="15" width="7.28515625" customWidth="1"/>
    <col min="16" max="16" width="5.85546875" customWidth="1"/>
    <col min="17" max="17" width="7.7109375" customWidth="1"/>
    <col min="18" max="18" width="6.140625" customWidth="1"/>
    <col min="19" max="19" width="8.42578125" customWidth="1"/>
    <col min="20" max="20" width="6.7109375" customWidth="1"/>
    <col min="21" max="21" width="7.85546875" customWidth="1"/>
    <col min="22" max="22" width="6" customWidth="1"/>
    <col min="23" max="23" width="8" customWidth="1"/>
  </cols>
  <sheetData>
    <row r="1" spans="1:23" ht="15.75" x14ac:dyDescent="0.25">
      <c r="A1" s="134" t="s">
        <v>104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3" t="s">
        <v>18</v>
      </c>
      <c r="W1" s="133"/>
    </row>
    <row r="2" spans="1:23" x14ac:dyDescent="0.2">
      <c r="A2" s="1"/>
      <c r="B2" s="48"/>
      <c r="C2" s="141" t="s">
        <v>17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"/>
      <c r="S2" s="1"/>
      <c r="T2" s="1"/>
      <c r="U2" s="1"/>
    </row>
    <row r="3" spans="1:23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t="s">
        <v>16</v>
      </c>
    </row>
    <row r="4" spans="1:23" x14ac:dyDescent="0.2">
      <c r="A4" s="136"/>
      <c r="B4" s="131" t="s">
        <v>6</v>
      </c>
      <c r="C4" s="137" t="s">
        <v>124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40" t="s">
        <v>2</v>
      </c>
      <c r="O4" s="136"/>
      <c r="P4" s="136"/>
      <c r="Q4" s="136"/>
      <c r="R4" s="136"/>
      <c r="S4" s="136"/>
      <c r="T4" s="136"/>
      <c r="U4" s="136"/>
      <c r="V4" s="136"/>
      <c r="W4" s="136"/>
    </row>
    <row r="5" spans="1:23" ht="45" x14ac:dyDescent="0.2">
      <c r="A5" s="136"/>
      <c r="B5" s="132"/>
      <c r="C5" s="45" t="s">
        <v>130</v>
      </c>
      <c r="D5" s="45" t="s">
        <v>105</v>
      </c>
      <c r="E5" s="45" t="s">
        <v>106</v>
      </c>
      <c r="F5" s="45" t="s">
        <v>107</v>
      </c>
      <c r="G5" s="45" t="s">
        <v>108</v>
      </c>
      <c r="H5" s="45" t="s">
        <v>109</v>
      </c>
      <c r="I5" s="45" t="s">
        <v>110</v>
      </c>
      <c r="J5" s="45" t="s">
        <v>111</v>
      </c>
      <c r="K5" s="45" t="s">
        <v>112</v>
      </c>
      <c r="L5" s="45" t="s">
        <v>113</v>
      </c>
      <c r="M5" s="45" t="s">
        <v>114</v>
      </c>
      <c r="N5" s="45" t="s">
        <v>115</v>
      </c>
      <c r="O5" s="45" t="s">
        <v>116</v>
      </c>
      <c r="P5" s="45" t="s">
        <v>43</v>
      </c>
      <c r="Q5" s="45" t="s">
        <v>117</v>
      </c>
      <c r="R5" s="45" t="s">
        <v>118</v>
      </c>
      <c r="S5" s="45" t="s">
        <v>119</v>
      </c>
      <c r="T5" s="45" t="s">
        <v>120</v>
      </c>
      <c r="U5" s="45" t="s">
        <v>121</v>
      </c>
      <c r="V5" s="45" t="s">
        <v>122</v>
      </c>
      <c r="W5" s="45" t="s">
        <v>123</v>
      </c>
    </row>
    <row r="6" spans="1:23" ht="12" customHeight="1" x14ac:dyDescent="0.2">
      <c r="A6" s="2">
        <v>1</v>
      </c>
      <c r="B6" s="49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9">
        <v>21</v>
      </c>
      <c r="W6" s="9">
        <v>22</v>
      </c>
    </row>
    <row r="7" spans="1:23" ht="45" x14ac:dyDescent="0.2">
      <c r="A7" s="25" t="s">
        <v>39</v>
      </c>
      <c r="B7" s="50" t="s">
        <v>44</v>
      </c>
      <c r="C7" s="58">
        <f>C9+C18+C104+C108</f>
        <v>5422</v>
      </c>
      <c r="D7" s="58">
        <f>E7/C7*100</f>
        <v>100.04913685679622</v>
      </c>
      <c r="E7" s="58">
        <f>E18+E108</f>
        <v>5424.6642003754914</v>
      </c>
      <c r="F7" s="58">
        <f>G7/E7*100</f>
        <v>101.09130518296345</v>
      </c>
      <c r="G7" s="58">
        <f t="shared" ref="G7:U7" si="0">G9+G18+G104+G108</f>
        <v>5483.8638419525523</v>
      </c>
      <c r="H7" s="58">
        <f>I7/G7*100</f>
        <v>102.08641494266489</v>
      </c>
      <c r="I7" s="58">
        <f t="shared" si="0"/>
        <v>5598.2799965864469</v>
      </c>
      <c r="J7" s="58">
        <f>K7/I7*100</f>
        <v>102.87306245235852</v>
      </c>
      <c r="K7" s="66">
        <f t="shared" si="0"/>
        <v>5759.1220771462704</v>
      </c>
      <c r="L7" s="58">
        <f>M7/K7*100</f>
        <v>101.58363011669525</v>
      </c>
      <c r="M7" s="66">
        <f t="shared" si="0"/>
        <v>5850.3252688172033</v>
      </c>
      <c r="N7" s="58">
        <f>O7/E7*100</f>
        <v>106.47663683219673</v>
      </c>
      <c r="O7" s="58">
        <f t="shared" si="0"/>
        <v>5776</v>
      </c>
      <c r="P7" s="58">
        <f>Q7/O7/F7*10000</f>
        <v>99.688396435696461</v>
      </c>
      <c r="Q7" s="66">
        <f t="shared" si="0"/>
        <v>5820.8391499656427</v>
      </c>
      <c r="R7" s="58">
        <f>S7/Q7/H7*10000</f>
        <v>103.25075895308412</v>
      </c>
      <c r="S7" s="66">
        <f t="shared" si="0"/>
        <v>6135.4554021947542</v>
      </c>
      <c r="T7" s="58">
        <f>U7/S7/J7*10000</f>
        <v>102.19340119803709</v>
      </c>
      <c r="U7" s="66">
        <f t="shared" si="0"/>
        <v>6450.1724481040283</v>
      </c>
      <c r="V7" s="58">
        <f>W7/U7/L7*10000</f>
        <v>102.86968347228144</v>
      </c>
      <c r="W7" s="66">
        <f>W9+W18+W104+W108</f>
        <v>6740.3501461932083</v>
      </c>
    </row>
    <row r="8" spans="1:23" ht="22.5" customHeight="1" x14ac:dyDescent="0.2">
      <c r="A8" s="26" t="s">
        <v>14</v>
      </c>
      <c r="B8" s="51"/>
      <c r="C8" s="56"/>
      <c r="D8" s="5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  <c r="Q8" s="5"/>
      <c r="R8" s="5"/>
      <c r="S8" s="5"/>
      <c r="T8" s="5"/>
      <c r="U8" s="5"/>
      <c r="V8" s="8"/>
      <c r="W8" s="8"/>
    </row>
    <row r="9" spans="1:23" ht="21.75" customHeight="1" x14ac:dyDescent="0.2">
      <c r="A9" s="25" t="s">
        <v>69</v>
      </c>
      <c r="B9" s="50" t="s">
        <v>74</v>
      </c>
      <c r="C9" s="56">
        <f>C10</f>
        <v>0</v>
      </c>
      <c r="D9" s="5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  <c r="Q9" s="5"/>
      <c r="R9" s="5"/>
      <c r="S9" s="5"/>
      <c r="T9" s="5"/>
      <c r="U9" s="5"/>
      <c r="V9" s="8"/>
      <c r="W9" s="8"/>
    </row>
    <row r="10" spans="1:23" ht="22.5" x14ac:dyDescent="0.2">
      <c r="A10" s="26" t="s">
        <v>45</v>
      </c>
      <c r="B10" s="51"/>
      <c r="C10" s="56">
        <v>0</v>
      </c>
      <c r="D10" s="5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  <c r="Q10" s="5"/>
      <c r="R10" s="5"/>
      <c r="S10" s="5"/>
      <c r="T10" s="5"/>
      <c r="U10" s="5"/>
      <c r="V10" s="8"/>
      <c r="W10" s="8"/>
    </row>
    <row r="11" spans="1:23" ht="15.75" customHeight="1" x14ac:dyDescent="0.2">
      <c r="A11" s="26" t="s">
        <v>33</v>
      </c>
      <c r="B11" s="51"/>
      <c r="C11" s="56"/>
      <c r="D11" s="5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  <c r="Q11" s="5"/>
      <c r="R11" s="5"/>
      <c r="S11" s="5"/>
      <c r="T11" s="5"/>
      <c r="U11" s="5"/>
      <c r="V11" s="8"/>
      <c r="W11" s="8"/>
    </row>
    <row r="12" spans="1:23" hidden="1" x14ac:dyDescent="0.2">
      <c r="A12" s="26" t="s">
        <v>34</v>
      </c>
      <c r="B12" s="51"/>
      <c r="C12" s="5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  <c r="Q12" s="5"/>
      <c r="R12" s="5"/>
      <c r="S12" s="5"/>
      <c r="T12" s="5"/>
      <c r="U12" s="5"/>
      <c r="V12" s="8"/>
      <c r="W12" s="8"/>
    </row>
    <row r="13" spans="1:23" hidden="1" x14ac:dyDescent="0.2">
      <c r="A13" s="26" t="s">
        <v>35</v>
      </c>
      <c r="B13" s="51"/>
      <c r="C13" s="5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  <c r="Q13" s="5"/>
      <c r="R13" s="5"/>
      <c r="S13" s="5"/>
      <c r="T13" s="5"/>
      <c r="U13" s="5"/>
      <c r="V13" s="8"/>
      <c r="W13" s="8"/>
    </row>
    <row r="14" spans="1:23" hidden="1" x14ac:dyDescent="0.2">
      <c r="A14" s="26" t="s">
        <v>46</v>
      </c>
      <c r="B14" s="51"/>
      <c r="C14" s="5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  <c r="Q14" s="5"/>
      <c r="R14" s="5"/>
      <c r="S14" s="5"/>
      <c r="T14" s="5"/>
      <c r="U14" s="5"/>
      <c r="V14" s="8"/>
      <c r="W14" s="8"/>
    </row>
    <row r="15" spans="1:23" ht="9.75" hidden="1" customHeight="1" x14ac:dyDescent="0.2">
      <c r="A15" s="26" t="s">
        <v>34</v>
      </c>
      <c r="B15" s="51"/>
      <c r="C15" s="5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  <c r="Q15" s="5"/>
      <c r="R15" s="5"/>
      <c r="S15" s="5"/>
      <c r="T15" s="5"/>
      <c r="U15" s="5"/>
      <c r="V15" s="8"/>
      <c r="W15" s="8"/>
    </row>
    <row r="16" spans="1:23" ht="10.5" hidden="1" customHeight="1" x14ac:dyDescent="0.2">
      <c r="A16" s="26" t="s">
        <v>35</v>
      </c>
      <c r="B16" s="51"/>
      <c r="C16" s="5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  <c r="Q16" s="5"/>
      <c r="R16" s="5"/>
      <c r="S16" s="5"/>
      <c r="T16" s="5"/>
      <c r="U16" s="5"/>
      <c r="V16" s="8"/>
      <c r="W16" s="8"/>
    </row>
    <row r="17" spans="1:23" ht="9.75" hidden="1" customHeight="1" x14ac:dyDescent="0.2">
      <c r="A17" s="26" t="s">
        <v>36</v>
      </c>
      <c r="B17" s="51"/>
      <c r="C17" s="5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  <c r="Q17" s="5"/>
      <c r="R17" s="5"/>
      <c r="S17" s="5"/>
      <c r="T17" s="5"/>
      <c r="U17" s="5"/>
      <c r="V17" s="8"/>
      <c r="W17" s="8"/>
    </row>
    <row r="18" spans="1:23" ht="22.5" x14ac:dyDescent="0.2">
      <c r="A18" s="25" t="s">
        <v>70</v>
      </c>
      <c r="B18" s="50" t="s">
        <v>7</v>
      </c>
      <c r="C18" s="93">
        <f>C21+C30</f>
        <v>2915</v>
      </c>
      <c r="D18" s="93">
        <f>E18/C18*100</f>
        <v>101.84331797235025</v>
      </c>
      <c r="E18" s="93">
        <f>E21+E30</f>
        <v>2968.7327188940094</v>
      </c>
      <c r="F18" s="93">
        <f>G18/E18*100</f>
        <v>101.05580693815988</v>
      </c>
      <c r="G18" s="94">
        <f t="shared" ref="G18:M18" si="1">G21+G30</f>
        <v>3000.0768049155145</v>
      </c>
      <c r="H18" s="93">
        <f>I18/G18*100</f>
        <v>101.49253731343282</v>
      </c>
      <c r="I18" s="94">
        <f t="shared" si="1"/>
        <v>3044.8540706605218</v>
      </c>
      <c r="J18" s="93">
        <f>K18/I18*100</f>
        <v>101.47058823529412</v>
      </c>
      <c r="K18" s="94">
        <f t="shared" si="1"/>
        <v>3089.6313364055295</v>
      </c>
      <c r="L18" s="93">
        <f t="shared" si="1"/>
        <v>101.44927536231884</v>
      </c>
      <c r="M18" s="93">
        <f t="shared" si="1"/>
        <v>3134.4086021505373</v>
      </c>
      <c r="N18" s="93">
        <f>O18/E18*100</f>
        <v>103.31007505258336</v>
      </c>
      <c r="O18" s="94">
        <f>O19</f>
        <v>3067</v>
      </c>
      <c r="P18" s="93">
        <f>Q18/O18/F18*10000</f>
        <v>103.29999999999997</v>
      </c>
      <c r="Q18" s="94">
        <f>Q19</f>
        <v>3201.6611915535436</v>
      </c>
      <c r="R18" s="114">
        <f>S18/Q18/H18*10000</f>
        <v>103.30000000000001</v>
      </c>
      <c r="S18" s="94">
        <f>S19</f>
        <v>3356.6789364102551</v>
      </c>
      <c r="T18" s="93">
        <f>U18/S18/J18*10000</f>
        <v>103.40000000000002</v>
      </c>
      <c r="U18" s="94">
        <f>U19</f>
        <v>3521.8472852518544</v>
      </c>
      <c r="V18" s="93">
        <f>W18/U18/L18*10000</f>
        <v>103.6</v>
      </c>
      <c r="W18" s="94">
        <f>W19</f>
        <v>3701.5125380647023</v>
      </c>
    </row>
    <row r="19" spans="1:23" ht="25.5" customHeight="1" x14ac:dyDescent="0.2">
      <c r="A19" s="26" t="s">
        <v>47</v>
      </c>
      <c r="B19" s="51"/>
      <c r="C19" s="58">
        <f t="shared" ref="C19:V19" si="2">C21</f>
        <v>2915</v>
      </c>
      <c r="D19" s="65">
        <f t="shared" si="2"/>
        <v>101.84331797235025</v>
      </c>
      <c r="E19" s="65">
        <f t="shared" si="2"/>
        <v>2968.7327188940094</v>
      </c>
      <c r="F19" s="65">
        <f t="shared" si="2"/>
        <v>101.05580693815988</v>
      </c>
      <c r="G19" s="63">
        <f t="shared" si="2"/>
        <v>3000.0768049155145</v>
      </c>
      <c r="H19" s="65">
        <f t="shared" si="2"/>
        <v>101.49253731343283</v>
      </c>
      <c r="I19" s="63">
        <f t="shared" si="2"/>
        <v>3044.8540706605218</v>
      </c>
      <c r="J19" s="65">
        <f t="shared" si="2"/>
        <v>101.47058823529412</v>
      </c>
      <c r="K19" s="65">
        <f t="shared" si="2"/>
        <v>3089.6313364055295</v>
      </c>
      <c r="L19" s="65">
        <f t="shared" si="2"/>
        <v>101.44927536231884</v>
      </c>
      <c r="M19" s="63">
        <f t="shared" si="2"/>
        <v>3134.4086021505373</v>
      </c>
      <c r="N19" s="65">
        <f t="shared" si="2"/>
        <v>103.31007505258336</v>
      </c>
      <c r="O19" s="63">
        <f>O21</f>
        <v>3067</v>
      </c>
      <c r="P19" s="65">
        <f t="shared" si="2"/>
        <v>103.3</v>
      </c>
      <c r="Q19" s="63">
        <f>Q21</f>
        <v>3201.6611915535436</v>
      </c>
      <c r="R19" s="65">
        <f t="shared" si="2"/>
        <v>103.3</v>
      </c>
      <c r="S19" s="63">
        <f>S21</f>
        <v>3356.6789364102551</v>
      </c>
      <c r="T19" s="65">
        <f t="shared" si="2"/>
        <v>103.4</v>
      </c>
      <c r="U19" s="63">
        <f>U21</f>
        <v>3521.8472852518544</v>
      </c>
      <c r="V19" s="65">
        <f t="shared" si="2"/>
        <v>103.6</v>
      </c>
      <c r="W19" s="63">
        <f>W21</f>
        <v>3701.5125380647023</v>
      </c>
    </row>
    <row r="20" spans="1:23" x14ac:dyDescent="0.2">
      <c r="A20" s="26" t="s">
        <v>80</v>
      </c>
      <c r="B20" s="51"/>
      <c r="C20" s="5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  <c r="Q20" s="5"/>
      <c r="R20" s="5"/>
      <c r="S20" s="5"/>
      <c r="T20" s="5"/>
      <c r="U20" s="5"/>
      <c r="V20" s="8"/>
      <c r="W20" s="8"/>
    </row>
    <row r="21" spans="1:23" ht="22.5" x14ac:dyDescent="0.2">
      <c r="A21" s="25" t="s">
        <v>81</v>
      </c>
      <c r="B21" s="51"/>
      <c r="C21" s="81">
        <v>2915</v>
      </c>
      <c r="D21" s="5">
        <f>'натура районам'!E10</f>
        <v>101.84331797235025</v>
      </c>
      <c r="E21" s="65">
        <f>C21*D21/100</f>
        <v>2968.7327188940094</v>
      </c>
      <c r="F21" s="5">
        <f>'натура районам'!G10</f>
        <v>101.05580693815988</v>
      </c>
      <c r="G21" s="63">
        <f>E21*F21/100</f>
        <v>3000.0768049155145</v>
      </c>
      <c r="H21" s="5">
        <f>'натура районам'!I10</f>
        <v>101.49253731343283</v>
      </c>
      <c r="I21" s="63">
        <f>G21*H21/100</f>
        <v>3044.8540706605218</v>
      </c>
      <c r="J21" s="5">
        <f>'натура районам'!K10</f>
        <v>101.47058823529412</v>
      </c>
      <c r="K21" s="63">
        <f>I21*J21/100</f>
        <v>3089.6313364055295</v>
      </c>
      <c r="L21" s="5">
        <f>'натура районам'!M10</f>
        <v>101.44927536231884</v>
      </c>
      <c r="M21" s="63">
        <f>K21*L21/100</f>
        <v>3134.4086021505373</v>
      </c>
      <c r="N21" s="65">
        <f>O21/E21*100</f>
        <v>103.31007505258336</v>
      </c>
      <c r="O21" s="5">
        <v>3067</v>
      </c>
      <c r="P21" s="5">
        <v>103.3</v>
      </c>
      <c r="Q21" s="63">
        <f>G21*N21*P21/10000</f>
        <v>3201.6611915535436</v>
      </c>
      <c r="R21" s="5">
        <v>103.3</v>
      </c>
      <c r="S21" s="63">
        <f>I21*N21*P21*R21/1000000</f>
        <v>3356.6789364102551</v>
      </c>
      <c r="T21" s="5">
        <v>103.4</v>
      </c>
      <c r="U21" s="63">
        <f>S21*T21*J21/10000</f>
        <v>3521.8472852518544</v>
      </c>
      <c r="V21" s="5">
        <v>103.6</v>
      </c>
      <c r="W21" s="63">
        <f>M21*N21*P21*R21*T21*V21/10000000000</f>
        <v>3701.5125380647023</v>
      </c>
    </row>
    <row r="22" spans="1:23" ht="0.75" customHeight="1" x14ac:dyDescent="0.2">
      <c r="A22" s="26" t="s">
        <v>48</v>
      </c>
      <c r="B22" s="51"/>
      <c r="C22" s="5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/>
      <c r="Q22" s="5"/>
      <c r="R22" s="5"/>
      <c r="S22" s="5"/>
      <c r="T22" s="5"/>
      <c r="U22" s="5"/>
      <c r="V22" s="8"/>
      <c r="W22" s="8"/>
    </row>
    <row r="23" spans="1:23" x14ac:dyDescent="0.2">
      <c r="A23" s="26"/>
      <c r="B23" s="51"/>
      <c r="C23" s="5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>E21*N21/100</f>
        <v>3066.9999999999995</v>
      </c>
      <c r="P23" s="8"/>
      <c r="Q23" s="5"/>
      <c r="R23" s="5"/>
      <c r="S23" s="5"/>
      <c r="T23" s="5"/>
      <c r="U23" s="5"/>
      <c r="V23" s="8"/>
      <c r="W23" s="8"/>
    </row>
    <row r="24" spans="1:23" hidden="1" x14ac:dyDescent="0.2">
      <c r="A24" s="26"/>
      <c r="B24" s="51"/>
      <c r="C24" s="5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5"/>
      <c r="R24" s="5"/>
      <c r="S24" s="5"/>
      <c r="T24" s="5"/>
      <c r="U24" s="5"/>
      <c r="V24" s="8"/>
      <c r="W24" s="8"/>
    </row>
    <row r="25" spans="1:23" hidden="1" x14ac:dyDescent="0.2">
      <c r="A25" s="26"/>
      <c r="B25" s="51"/>
      <c r="C25" s="5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  <c r="Q25" s="5"/>
      <c r="R25" s="5"/>
      <c r="S25" s="5"/>
      <c r="T25" s="5"/>
      <c r="U25" s="5"/>
      <c r="V25" s="8"/>
      <c r="W25" s="8"/>
    </row>
    <row r="26" spans="1:23" hidden="1" x14ac:dyDescent="0.2">
      <c r="A26" s="26" t="s">
        <v>49</v>
      </c>
      <c r="B26" s="51"/>
      <c r="C26" s="5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  <c r="Q26" s="5"/>
      <c r="R26" s="5"/>
      <c r="S26" s="5"/>
      <c r="T26" s="5"/>
      <c r="U26" s="5"/>
      <c r="V26" s="8"/>
      <c r="W26" s="8"/>
    </row>
    <row r="27" spans="1:23" hidden="1" x14ac:dyDescent="0.2">
      <c r="A27" s="26"/>
      <c r="B27" s="51"/>
      <c r="C27" s="5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  <c r="Q27" s="5"/>
      <c r="R27" s="5"/>
      <c r="S27" s="5"/>
      <c r="T27" s="5"/>
      <c r="U27" s="5"/>
      <c r="V27" s="8"/>
      <c r="W27" s="8"/>
    </row>
    <row r="28" spans="1:23" ht="33" hidden="1" customHeight="1" x14ac:dyDescent="0.2">
      <c r="A28" s="26"/>
      <c r="B28" s="51"/>
      <c r="C28" s="5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/>
      <c r="Q28" s="5"/>
      <c r="R28" s="5"/>
      <c r="S28" s="5"/>
      <c r="T28" s="5"/>
      <c r="U28" s="5"/>
      <c r="V28" s="8"/>
      <c r="W28" s="8"/>
    </row>
    <row r="29" spans="1:23" ht="22.5" x14ac:dyDescent="0.2">
      <c r="A29" s="26" t="s">
        <v>50</v>
      </c>
      <c r="B29" s="51"/>
      <c r="C29" s="58"/>
      <c r="D29" s="65"/>
      <c r="E29" s="65"/>
      <c r="F29" s="65"/>
      <c r="G29" s="63"/>
      <c r="H29" s="65"/>
      <c r="I29" s="63"/>
      <c r="J29" s="65"/>
      <c r="K29" s="65"/>
      <c r="L29" s="65"/>
      <c r="M29" s="65"/>
      <c r="N29" s="65"/>
      <c r="O29" s="65"/>
      <c r="P29" s="62"/>
      <c r="Q29" s="65"/>
      <c r="R29" s="65"/>
      <c r="S29" s="65"/>
      <c r="T29" s="63"/>
      <c r="U29" s="63"/>
      <c r="V29" s="62"/>
      <c r="W29" s="63"/>
    </row>
    <row r="30" spans="1:23" x14ac:dyDescent="0.2">
      <c r="A30" s="25"/>
      <c r="B30" s="51"/>
      <c r="C30" s="56"/>
      <c r="D30" s="5"/>
      <c r="E30" s="64"/>
      <c r="F30" s="5"/>
      <c r="G30" s="63"/>
      <c r="H30" s="5"/>
      <c r="I30" s="63"/>
      <c r="J30" s="5"/>
      <c r="K30" s="65"/>
      <c r="L30" s="5"/>
      <c r="M30" s="63"/>
      <c r="N30" s="5"/>
      <c r="O30" s="5"/>
      <c r="P30" s="5"/>
      <c r="Q30" s="63"/>
      <c r="R30" s="5"/>
      <c r="S30" s="63"/>
      <c r="T30" s="5"/>
      <c r="U30" s="63"/>
      <c r="V30" s="5"/>
      <c r="W30" s="63"/>
    </row>
    <row r="31" spans="1:23" x14ac:dyDescent="0.2">
      <c r="A31" s="26"/>
      <c r="B31" s="51"/>
      <c r="C31" s="5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"/>
      <c r="Q31" s="5"/>
      <c r="R31" s="5"/>
      <c r="S31" s="5"/>
      <c r="T31" s="5"/>
      <c r="U31" s="5"/>
      <c r="V31" s="8"/>
      <c r="W31" s="8"/>
    </row>
    <row r="32" spans="1:23" ht="1.5" hidden="1" customHeight="1" x14ac:dyDescent="0.2">
      <c r="A32" s="26"/>
      <c r="B32" s="51"/>
      <c r="C32" s="5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  <c r="Q32" s="5"/>
      <c r="R32" s="5"/>
      <c r="S32" s="5"/>
      <c r="T32" s="5"/>
      <c r="U32" s="5"/>
      <c r="V32" s="8"/>
      <c r="W32" s="8"/>
    </row>
    <row r="33" spans="1:23" hidden="1" x14ac:dyDescent="0.2">
      <c r="A33" s="26" t="s">
        <v>51</v>
      </c>
      <c r="B33" s="51"/>
      <c r="C33" s="5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  <c r="Q33" s="5"/>
      <c r="R33" s="5"/>
      <c r="S33" s="5"/>
      <c r="T33" s="5"/>
      <c r="U33" s="5"/>
      <c r="V33" s="8"/>
      <c r="W33" s="8"/>
    </row>
    <row r="34" spans="1:23" hidden="1" x14ac:dyDescent="0.2">
      <c r="A34" s="26"/>
      <c r="B34" s="51"/>
      <c r="C34" s="5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  <c r="Q34" s="5"/>
      <c r="R34" s="5"/>
      <c r="S34" s="5"/>
      <c r="T34" s="5"/>
      <c r="U34" s="5"/>
      <c r="V34" s="8"/>
      <c r="W34" s="8"/>
    </row>
    <row r="35" spans="1:23" hidden="1" x14ac:dyDescent="0.2">
      <c r="A35" s="26"/>
      <c r="B35" s="51"/>
      <c r="C35" s="5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5"/>
      <c r="R35" s="5"/>
      <c r="S35" s="5"/>
      <c r="T35" s="5"/>
      <c r="U35" s="5"/>
      <c r="V35" s="8"/>
      <c r="W35" s="8"/>
    </row>
    <row r="36" spans="1:23" hidden="1" x14ac:dyDescent="0.2">
      <c r="A36" s="26"/>
      <c r="B36" s="51"/>
      <c r="C36" s="5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5"/>
      <c r="R36" s="5"/>
      <c r="S36" s="5"/>
      <c r="T36" s="5"/>
      <c r="U36" s="5"/>
      <c r="V36" s="8"/>
      <c r="W36" s="8"/>
    </row>
    <row r="37" spans="1:23" hidden="1" x14ac:dyDescent="0.2">
      <c r="A37" s="26" t="s">
        <v>52</v>
      </c>
      <c r="B37" s="51"/>
      <c r="C37" s="5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5"/>
      <c r="R37" s="5"/>
      <c r="S37" s="5"/>
      <c r="T37" s="5"/>
      <c r="U37" s="5"/>
      <c r="V37" s="8"/>
      <c r="W37" s="8"/>
    </row>
    <row r="38" spans="1:23" hidden="1" x14ac:dyDescent="0.2">
      <c r="A38" s="26"/>
      <c r="B38" s="51"/>
      <c r="C38" s="5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5"/>
      <c r="R38" s="5"/>
      <c r="S38" s="5"/>
      <c r="T38" s="5"/>
      <c r="U38" s="5"/>
      <c r="V38" s="8"/>
      <c r="W38" s="8"/>
    </row>
    <row r="39" spans="1:23" hidden="1" x14ac:dyDescent="0.2">
      <c r="A39" s="26"/>
      <c r="B39" s="51"/>
      <c r="C39" s="5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5"/>
      <c r="R39" s="5"/>
      <c r="S39" s="5"/>
      <c r="T39" s="5"/>
      <c r="U39" s="5"/>
      <c r="V39" s="8"/>
      <c r="W39" s="8"/>
    </row>
    <row r="40" spans="1:23" hidden="1" x14ac:dyDescent="0.2">
      <c r="A40" s="26"/>
      <c r="B40" s="51"/>
      <c r="C40" s="5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/>
      <c r="Q40" s="5"/>
      <c r="R40" s="5"/>
      <c r="S40" s="5"/>
      <c r="T40" s="5"/>
      <c r="U40" s="5"/>
      <c r="V40" s="8"/>
      <c r="W40" s="8"/>
    </row>
    <row r="41" spans="1:23" ht="56.25" hidden="1" x14ac:dyDescent="0.2">
      <c r="A41" s="26" t="s">
        <v>53</v>
      </c>
      <c r="B41" s="51"/>
      <c r="C41" s="5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/>
      <c r="Q41" s="5"/>
      <c r="R41" s="5"/>
      <c r="S41" s="5"/>
      <c r="T41" s="5"/>
      <c r="U41" s="5"/>
      <c r="V41" s="8"/>
      <c r="W41" s="8"/>
    </row>
    <row r="42" spans="1:23" ht="0.75" customHeight="1" x14ac:dyDescent="0.2">
      <c r="A42" s="26"/>
      <c r="B42" s="51"/>
      <c r="C42" s="5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  <c r="Q42" s="5"/>
      <c r="R42" s="5"/>
      <c r="S42" s="5"/>
      <c r="T42" s="5"/>
      <c r="U42" s="5"/>
      <c r="V42" s="8"/>
      <c r="W42" s="8"/>
    </row>
    <row r="43" spans="1:23" hidden="1" x14ac:dyDescent="0.2">
      <c r="A43" s="26"/>
      <c r="B43" s="51"/>
      <c r="C43" s="5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  <c r="Q43" s="5"/>
      <c r="R43" s="5"/>
      <c r="S43" s="5"/>
      <c r="T43" s="5"/>
      <c r="U43" s="5"/>
      <c r="V43" s="8"/>
      <c r="W43" s="8"/>
    </row>
    <row r="44" spans="1:23" ht="22.5" hidden="1" x14ac:dyDescent="0.2">
      <c r="A44" s="26" t="s">
        <v>54</v>
      </c>
      <c r="B44" s="51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  <c r="Q44" s="5"/>
      <c r="R44" s="5"/>
      <c r="S44" s="5"/>
      <c r="T44" s="5"/>
      <c r="U44" s="5"/>
      <c r="V44" s="8"/>
      <c r="W44" s="8"/>
    </row>
    <row r="45" spans="1:23" hidden="1" x14ac:dyDescent="0.2">
      <c r="A45" s="26"/>
      <c r="B45" s="51"/>
      <c r="C45" s="5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/>
      <c r="Q45" s="5"/>
      <c r="R45" s="5"/>
      <c r="S45" s="5"/>
      <c r="T45" s="5"/>
      <c r="U45" s="5"/>
      <c r="V45" s="8"/>
      <c r="W45" s="8"/>
    </row>
    <row r="46" spans="1:23" hidden="1" x14ac:dyDescent="0.2">
      <c r="A46" s="26"/>
      <c r="B46" s="51"/>
      <c r="C46" s="5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  <c r="Q46" s="5"/>
      <c r="R46" s="5"/>
      <c r="S46" s="5"/>
      <c r="T46" s="5"/>
      <c r="U46" s="5"/>
      <c r="V46" s="8"/>
      <c r="W46" s="8"/>
    </row>
    <row r="47" spans="1:23" ht="33.75" hidden="1" x14ac:dyDescent="0.2">
      <c r="A47" s="26" t="s">
        <v>55</v>
      </c>
      <c r="B47" s="51"/>
      <c r="C47" s="5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/>
      <c r="Q47" s="5"/>
      <c r="R47" s="5"/>
      <c r="S47" s="5"/>
      <c r="T47" s="5"/>
      <c r="U47" s="5"/>
      <c r="V47" s="8"/>
      <c r="W47" s="8"/>
    </row>
    <row r="48" spans="1:23" hidden="1" x14ac:dyDescent="0.2">
      <c r="A48" s="26"/>
      <c r="B48" s="51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"/>
      <c r="Q48" s="5"/>
      <c r="R48" s="5"/>
      <c r="S48" s="5"/>
      <c r="T48" s="5"/>
      <c r="U48" s="5"/>
      <c r="V48" s="8"/>
      <c r="W48" s="8"/>
    </row>
    <row r="49" spans="1:23" hidden="1" x14ac:dyDescent="0.2">
      <c r="A49" s="26"/>
      <c r="B49" s="51"/>
      <c r="C49" s="5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"/>
      <c r="Q49" s="5"/>
      <c r="R49" s="5"/>
      <c r="S49" s="5"/>
      <c r="T49" s="5"/>
      <c r="U49" s="5"/>
      <c r="V49" s="8"/>
      <c r="W49" s="8"/>
    </row>
    <row r="50" spans="1:23" hidden="1" x14ac:dyDescent="0.2">
      <c r="A50" s="26"/>
      <c r="B50" s="51"/>
      <c r="C50" s="5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  <c r="Q50" s="5"/>
      <c r="R50" s="5"/>
      <c r="S50" s="5"/>
      <c r="T50" s="5"/>
      <c r="U50" s="5"/>
      <c r="V50" s="8"/>
      <c r="W50" s="8"/>
    </row>
    <row r="51" spans="1:23" ht="22.5" hidden="1" x14ac:dyDescent="0.2">
      <c r="A51" s="26" t="s">
        <v>56</v>
      </c>
      <c r="B51" s="51"/>
      <c r="C51" s="5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"/>
      <c r="Q51" s="5"/>
      <c r="R51" s="5"/>
      <c r="S51" s="5"/>
      <c r="T51" s="5"/>
      <c r="U51" s="5"/>
      <c r="V51" s="8"/>
      <c r="W51" s="8"/>
    </row>
    <row r="52" spans="1:23" hidden="1" x14ac:dyDescent="0.2">
      <c r="A52" s="26"/>
      <c r="B52" s="51"/>
      <c r="C52" s="5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"/>
      <c r="Q52" s="5"/>
      <c r="R52" s="5"/>
      <c r="S52" s="5"/>
      <c r="T52" s="5"/>
      <c r="U52" s="5"/>
      <c r="V52" s="8"/>
      <c r="W52" s="8"/>
    </row>
    <row r="53" spans="1:23" ht="22.5" hidden="1" x14ac:dyDescent="0.2">
      <c r="A53" s="26" t="s">
        <v>57</v>
      </c>
      <c r="B53" s="51"/>
      <c r="C53" s="5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"/>
      <c r="Q53" s="5"/>
      <c r="R53" s="5"/>
      <c r="S53" s="5"/>
      <c r="T53" s="5"/>
      <c r="U53" s="5"/>
      <c r="V53" s="8"/>
      <c r="W53" s="8"/>
    </row>
    <row r="54" spans="1:23" hidden="1" x14ac:dyDescent="0.2">
      <c r="A54" s="26"/>
      <c r="B54" s="51"/>
      <c r="C54" s="5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"/>
      <c r="Q54" s="5"/>
      <c r="R54" s="5"/>
      <c r="S54" s="5"/>
      <c r="T54" s="5"/>
      <c r="U54" s="5"/>
      <c r="V54" s="8"/>
      <c r="W54" s="8"/>
    </row>
    <row r="55" spans="1:23" hidden="1" x14ac:dyDescent="0.2">
      <c r="A55" s="26"/>
      <c r="B55" s="51"/>
      <c r="C55" s="5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"/>
      <c r="Q55" s="5"/>
      <c r="R55" s="5"/>
      <c r="S55" s="5"/>
      <c r="T55" s="5"/>
      <c r="U55" s="5"/>
      <c r="V55" s="8"/>
      <c r="W55" s="8"/>
    </row>
    <row r="56" spans="1:23" hidden="1" x14ac:dyDescent="0.2">
      <c r="A56" s="26"/>
      <c r="B56" s="51"/>
      <c r="C56" s="5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"/>
      <c r="Q56" s="5"/>
      <c r="R56" s="5"/>
      <c r="S56" s="5"/>
      <c r="T56" s="5"/>
      <c r="U56" s="5"/>
      <c r="V56" s="8"/>
      <c r="W56" s="8"/>
    </row>
    <row r="57" spans="1:23" ht="35.25" hidden="1" customHeight="1" x14ac:dyDescent="0.2">
      <c r="A57" s="26" t="s">
        <v>58</v>
      </c>
      <c r="B57" s="51"/>
      <c r="C57" s="5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"/>
      <c r="Q57" s="5"/>
      <c r="R57" s="5"/>
      <c r="S57" s="5"/>
      <c r="T57" s="5"/>
      <c r="U57" s="5"/>
      <c r="V57" s="8"/>
      <c r="W57" s="8"/>
    </row>
    <row r="58" spans="1:23" hidden="1" x14ac:dyDescent="0.2">
      <c r="A58" s="26"/>
      <c r="B58" s="51"/>
      <c r="C58" s="5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"/>
      <c r="Q58" s="5"/>
      <c r="R58" s="5"/>
      <c r="S58" s="5"/>
      <c r="T58" s="5"/>
      <c r="U58" s="5"/>
      <c r="V58" s="8"/>
      <c r="W58" s="8"/>
    </row>
    <row r="59" spans="1:23" hidden="1" x14ac:dyDescent="0.2">
      <c r="A59" s="26"/>
      <c r="B59" s="51"/>
      <c r="C59" s="5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"/>
      <c r="Q59" s="5"/>
      <c r="R59" s="5"/>
      <c r="S59" s="5"/>
      <c r="T59" s="5"/>
      <c r="U59" s="5"/>
      <c r="V59" s="8"/>
      <c r="W59" s="8"/>
    </row>
    <row r="60" spans="1:23" hidden="1" x14ac:dyDescent="0.2">
      <c r="A60" s="26"/>
      <c r="B60" s="51"/>
      <c r="C60" s="5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  <c r="Q60" s="5"/>
      <c r="R60" s="5"/>
      <c r="S60" s="5"/>
      <c r="T60" s="5"/>
      <c r="U60" s="5"/>
      <c r="V60" s="8"/>
      <c r="W60" s="8"/>
    </row>
    <row r="61" spans="1:23" ht="22.5" hidden="1" x14ac:dyDescent="0.2">
      <c r="A61" s="26" t="s">
        <v>9</v>
      </c>
      <c r="B61" s="51"/>
      <c r="C61" s="5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/>
      <c r="Q61" s="5"/>
      <c r="R61" s="5"/>
      <c r="S61" s="5"/>
      <c r="T61" s="5"/>
      <c r="U61" s="5"/>
      <c r="V61" s="8"/>
      <c r="W61" s="8"/>
    </row>
    <row r="62" spans="1:23" hidden="1" x14ac:dyDescent="0.2">
      <c r="A62" s="26"/>
      <c r="B62" s="51"/>
      <c r="C62" s="5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  <c r="Q62" s="5"/>
      <c r="R62" s="5"/>
      <c r="S62" s="5"/>
      <c r="T62" s="5"/>
      <c r="U62" s="5"/>
      <c r="V62" s="8"/>
      <c r="W62" s="8"/>
    </row>
    <row r="63" spans="1:23" hidden="1" x14ac:dyDescent="0.2">
      <c r="A63" s="26"/>
      <c r="B63" s="51"/>
      <c r="C63" s="5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/>
      <c r="Q63" s="5"/>
      <c r="R63" s="5"/>
      <c r="S63" s="5"/>
      <c r="T63" s="5"/>
      <c r="U63" s="5"/>
      <c r="V63" s="8"/>
      <c r="W63" s="8"/>
    </row>
    <row r="64" spans="1:23" hidden="1" x14ac:dyDescent="0.2">
      <c r="A64" s="26"/>
      <c r="B64" s="51"/>
      <c r="C64" s="5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  <c r="Q64" s="5"/>
      <c r="R64" s="5"/>
      <c r="S64" s="5"/>
      <c r="T64" s="5"/>
      <c r="U64" s="5"/>
      <c r="V64" s="8"/>
      <c r="W64" s="8"/>
    </row>
    <row r="65" spans="1:23" ht="33.75" hidden="1" x14ac:dyDescent="0.2">
      <c r="A65" s="26" t="s">
        <v>59</v>
      </c>
      <c r="B65" s="51"/>
      <c r="C65" s="5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"/>
      <c r="Q65" s="5"/>
      <c r="R65" s="5"/>
      <c r="S65" s="5"/>
      <c r="T65" s="5"/>
      <c r="U65" s="5"/>
      <c r="V65" s="8"/>
      <c r="W65" s="8"/>
    </row>
    <row r="66" spans="1:23" hidden="1" x14ac:dyDescent="0.2">
      <c r="A66" s="26"/>
      <c r="B66" s="51"/>
      <c r="C66" s="5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  <c r="Q66" s="5"/>
      <c r="R66" s="5"/>
      <c r="S66" s="5"/>
      <c r="T66" s="5"/>
      <c r="U66" s="5"/>
      <c r="V66" s="8"/>
      <c r="W66" s="8"/>
    </row>
    <row r="67" spans="1:23" hidden="1" x14ac:dyDescent="0.2">
      <c r="A67" s="26"/>
      <c r="B67" s="51"/>
      <c r="C67" s="5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"/>
      <c r="Q67" s="5"/>
      <c r="R67" s="5"/>
      <c r="S67" s="5"/>
      <c r="T67" s="5"/>
      <c r="U67" s="5"/>
      <c r="V67" s="8"/>
      <c r="W67" s="8"/>
    </row>
    <row r="68" spans="1:23" hidden="1" x14ac:dyDescent="0.2">
      <c r="A68" s="26"/>
      <c r="B68" s="51"/>
      <c r="C68" s="5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"/>
      <c r="Q68" s="5"/>
      <c r="R68" s="5"/>
      <c r="S68" s="5"/>
      <c r="T68" s="5"/>
      <c r="U68" s="5"/>
      <c r="V68" s="8"/>
      <c r="W68" s="8"/>
    </row>
    <row r="69" spans="1:23" hidden="1" x14ac:dyDescent="0.2">
      <c r="A69" s="26" t="s">
        <v>60</v>
      </c>
      <c r="B69" s="51"/>
      <c r="C69" s="5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"/>
      <c r="Q69" s="5"/>
      <c r="R69" s="5"/>
      <c r="S69" s="5"/>
      <c r="T69" s="5"/>
      <c r="U69" s="5"/>
      <c r="V69" s="8"/>
      <c r="W69" s="8"/>
    </row>
    <row r="70" spans="1:23" hidden="1" x14ac:dyDescent="0.2">
      <c r="A70" s="26"/>
      <c r="B70" s="51"/>
      <c r="C70" s="5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"/>
      <c r="Q70" s="5"/>
      <c r="R70" s="5"/>
      <c r="S70" s="5"/>
      <c r="T70" s="5"/>
      <c r="U70" s="5"/>
      <c r="V70" s="8"/>
      <c r="W70" s="8"/>
    </row>
    <row r="71" spans="1:23" hidden="1" x14ac:dyDescent="0.2">
      <c r="A71" s="26"/>
      <c r="B71" s="51"/>
      <c r="C71" s="5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"/>
      <c r="Q71" s="5"/>
      <c r="R71" s="5"/>
      <c r="S71" s="5"/>
      <c r="T71" s="5"/>
      <c r="U71" s="5"/>
      <c r="V71" s="8"/>
      <c r="W71" s="8"/>
    </row>
    <row r="72" spans="1:23" hidden="1" x14ac:dyDescent="0.2">
      <c r="A72" s="26"/>
      <c r="B72" s="51"/>
      <c r="C72" s="5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"/>
      <c r="Q72" s="5"/>
      <c r="R72" s="5"/>
      <c r="S72" s="5"/>
      <c r="T72" s="5"/>
      <c r="U72" s="5"/>
      <c r="V72" s="8"/>
      <c r="W72" s="8"/>
    </row>
    <row r="73" spans="1:23" ht="33.75" hidden="1" x14ac:dyDescent="0.2">
      <c r="A73" s="26" t="s">
        <v>61</v>
      </c>
      <c r="B73" s="51"/>
      <c r="C73" s="5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"/>
      <c r="Q73" s="5"/>
      <c r="R73" s="5"/>
      <c r="S73" s="5"/>
      <c r="T73" s="5"/>
      <c r="U73" s="5"/>
      <c r="V73" s="8"/>
      <c r="W73" s="8"/>
    </row>
    <row r="74" spans="1:23" hidden="1" x14ac:dyDescent="0.2">
      <c r="A74" s="26"/>
      <c r="B74" s="51"/>
      <c r="C74" s="5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"/>
      <c r="Q74" s="5"/>
      <c r="R74" s="5"/>
      <c r="S74" s="5"/>
      <c r="T74" s="5"/>
      <c r="U74" s="5"/>
      <c r="V74" s="8"/>
      <c r="W74" s="8"/>
    </row>
    <row r="75" spans="1:23" hidden="1" x14ac:dyDescent="0.2">
      <c r="A75" s="26"/>
      <c r="B75" s="51"/>
      <c r="C75" s="5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  <c r="Q75" s="5"/>
      <c r="R75" s="5"/>
      <c r="S75" s="5"/>
      <c r="T75" s="5"/>
      <c r="U75" s="5"/>
      <c r="V75" s="8"/>
      <c r="W75" s="8"/>
    </row>
    <row r="76" spans="1:23" ht="33.75" hidden="1" x14ac:dyDescent="0.2">
      <c r="A76" s="26" t="s">
        <v>62</v>
      </c>
      <c r="B76" s="51"/>
      <c r="C76" s="5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"/>
      <c r="Q76" s="5"/>
      <c r="R76" s="5"/>
      <c r="S76" s="5"/>
      <c r="T76" s="5"/>
      <c r="U76" s="5"/>
      <c r="V76" s="8"/>
      <c r="W76" s="8"/>
    </row>
    <row r="77" spans="1:23" ht="0.75" hidden="1" customHeight="1" x14ac:dyDescent="0.2">
      <c r="A77" s="26"/>
      <c r="B77" s="51"/>
      <c r="C77" s="5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  <c r="Q77" s="5"/>
      <c r="R77" s="5"/>
      <c r="S77" s="5"/>
      <c r="T77" s="5"/>
      <c r="U77" s="5"/>
      <c r="V77" s="8"/>
      <c r="W77" s="8"/>
    </row>
    <row r="78" spans="1:23" hidden="1" x14ac:dyDescent="0.2">
      <c r="A78" s="26"/>
      <c r="B78" s="51"/>
      <c r="C78" s="5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8"/>
      <c r="Q78" s="5"/>
      <c r="R78" s="5"/>
      <c r="S78" s="5"/>
      <c r="T78" s="5"/>
      <c r="U78" s="5"/>
      <c r="V78" s="8"/>
      <c r="W78" s="8"/>
    </row>
    <row r="79" spans="1:23" hidden="1" x14ac:dyDescent="0.2">
      <c r="A79" s="26"/>
      <c r="B79" s="51"/>
      <c r="C79" s="5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  <c r="Q79" s="5"/>
      <c r="R79" s="5"/>
      <c r="S79" s="5"/>
      <c r="T79" s="5"/>
      <c r="U79" s="5"/>
      <c r="V79" s="8"/>
      <c r="W79" s="8"/>
    </row>
    <row r="80" spans="1:23" ht="22.5" hidden="1" x14ac:dyDescent="0.2">
      <c r="A80" s="26" t="s">
        <v>63</v>
      </c>
      <c r="B80" s="51"/>
      <c r="C80" s="5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  <c r="Q80" s="5"/>
      <c r="R80" s="5"/>
      <c r="S80" s="5"/>
      <c r="T80" s="5"/>
      <c r="U80" s="5"/>
      <c r="V80" s="8"/>
      <c r="W80" s="8"/>
    </row>
    <row r="81" spans="1:23" hidden="1" x14ac:dyDescent="0.2">
      <c r="A81" s="26"/>
      <c r="B81" s="51"/>
      <c r="C81" s="5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8"/>
      <c r="Q81" s="5"/>
      <c r="R81" s="5"/>
      <c r="S81" s="5"/>
      <c r="T81" s="5"/>
      <c r="U81" s="5"/>
      <c r="V81" s="8"/>
      <c r="W81" s="8"/>
    </row>
    <row r="82" spans="1:23" hidden="1" x14ac:dyDescent="0.2">
      <c r="A82" s="26"/>
      <c r="B82" s="51"/>
      <c r="C82" s="5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  <c r="Q82" s="5"/>
      <c r="R82" s="5"/>
      <c r="S82" s="5"/>
      <c r="T82" s="5"/>
      <c r="U82" s="5"/>
      <c r="V82" s="8"/>
      <c r="W82" s="8"/>
    </row>
    <row r="83" spans="1:23" hidden="1" x14ac:dyDescent="0.2">
      <c r="A83" s="26"/>
      <c r="B83" s="51"/>
      <c r="C83" s="5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8"/>
      <c r="Q83" s="5"/>
      <c r="R83" s="5"/>
      <c r="S83" s="5"/>
      <c r="T83" s="5"/>
      <c r="U83" s="5"/>
      <c r="V83" s="8"/>
      <c r="W83" s="8"/>
    </row>
    <row r="84" spans="1:23" ht="33.75" hidden="1" x14ac:dyDescent="0.2">
      <c r="A84" s="26" t="s">
        <v>64</v>
      </c>
      <c r="B84" s="51"/>
      <c r="C84" s="5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  <c r="Q84" s="5"/>
      <c r="R84" s="5"/>
      <c r="S84" s="5"/>
      <c r="T84" s="5"/>
      <c r="U84" s="5"/>
      <c r="V84" s="8"/>
      <c r="W84" s="8"/>
    </row>
    <row r="85" spans="1:23" hidden="1" x14ac:dyDescent="0.2">
      <c r="A85" s="26"/>
      <c r="B85" s="51"/>
      <c r="C85" s="5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8"/>
      <c r="Q85" s="5"/>
      <c r="R85" s="5"/>
      <c r="S85" s="5"/>
      <c r="T85" s="5"/>
      <c r="U85" s="5"/>
      <c r="V85" s="8"/>
      <c r="W85" s="8"/>
    </row>
    <row r="86" spans="1:23" hidden="1" x14ac:dyDescent="0.2">
      <c r="A86" s="26"/>
      <c r="B86" s="51"/>
      <c r="C86" s="5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8"/>
      <c r="Q86" s="5"/>
      <c r="R86" s="5"/>
      <c r="S86" s="5"/>
      <c r="T86" s="5"/>
      <c r="U86" s="5"/>
      <c r="V86" s="8"/>
      <c r="W86" s="8"/>
    </row>
    <row r="87" spans="1:23" ht="33.75" hidden="1" x14ac:dyDescent="0.2">
      <c r="A87" s="26" t="s">
        <v>65</v>
      </c>
      <c r="B87" s="51"/>
      <c r="C87" s="5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8"/>
      <c r="Q87" s="5"/>
      <c r="R87" s="5"/>
      <c r="S87" s="5"/>
      <c r="T87" s="5"/>
      <c r="U87" s="5"/>
      <c r="V87" s="8"/>
      <c r="W87" s="8"/>
    </row>
    <row r="88" spans="1:23" hidden="1" x14ac:dyDescent="0.2">
      <c r="A88" s="26"/>
      <c r="B88" s="51"/>
      <c r="C88" s="5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8"/>
      <c r="Q88" s="5"/>
      <c r="R88" s="5"/>
      <c r="S88" s="5"/>
      <c r="T88" s="5"/>
      <c r="U88" s="5"/>
      <c r="V88" s="8"/>
      <c r="W88" s="8"/>
    </row>
    <row r="89" spans="1:23" hidden="1" x14ac:dyDescent="0.2">
      <c r="A89" s="26"/>
      <c r="B89" s="51"/>
      <c r="C89" s="5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  <c r="Q89" s="5"/>
      <c r="R89" s="5"/>
      <c r="S89" s="5"/>
      <c r="T89" s="5"/>
      <c r="U89" s="5"/>
      <c r="V89" s="8"/>
      <c r="W89" s="8"/>
    </row>
    <row r="90" spans="1:23" hidden="1" x14ac:dyDescent="0.2">
      <c r="A90" s="26"/>
      <c r="B90" s="51"/>
      <c r="C90" s="5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8"/>
      <c r="Q90" s="5"/>
      <c r="R90" s="5"/>
      <c r="S90" s="5"/>
      <c r="T90" s="5"/>
      <c r="U90" s="5"/>
      <c r="V90" s="8"/>
      <c r="W90" s="8"/>
    </row>
    <row r="91" spans="1:23" ht="45" hidden="1" x14ac:dyDescent="0.2">
      <c r="A91" s="26" t="s">
        <v>15</v>
      </c>
      <c r="B91" s="51"/>
      <c r="C91" s="5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  <c r="Q91" s="5"/>
      <c r="R91" s="5"/>
      <c r="S91" s="5"/>
      <c r="T91" s="5"/>
      <c r="U91" s="5"/>
      <c r="V91" s="8"/>
      <c r="W91" s="8"/>
    </row>
    <row r="92" spans="1:23" hidden="1" x14ac:dyDescent="0.2">
      <c r="A92" s="26"/>
      <c r="B92" s="51"/>
      <c r="C92" s="5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8"/>
      <c r="Q92" s="5"/>
      <c r="R92" s="5"/>
      <c r="S92" s="5"/>
      <c r="T92" s="5"/>
      <c r="U92" s="5"/>
      <c r="V92" s="8"/>
      <c r="W92" s="8"/>
    </row>
    <row r="93" spans="1:23" hidden="1" x14ac:dyDescent="0.2">
      <c r="A93" s="26"/>
      <c r="B93" s="51"/>
      <c r="C93" s="5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  <c r="Q93" s="5"/>
      <c r="R93" s="5"/>
      <c r="S93" s="5"/>
      <c r="T93" s="5"/>
      <c r="U93" s="5"/>
      <c r="V93" s="8"/>
      <c r="W93" s="8"/>
    </row>
    <row r="94" spans="1:23" ht="33.75" hidden="1" x14ac:dyDescent="0.2">
      <c r="A94" s="26" t="s">
        <v>66</v>
      </c>
      <c r="B94" s="51"/>
      <c r="C94" s="5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8"/>
      <c r="Q94" s="5"/>
      <c r="R94" s="5"/>
      <c r="S94" s="5"/>
      <c r="T94" s="5"/>
      <c r="U94" s="5"/>
      <c r="V94" s="8"/>
      <c r="W94" s="8"/>
    </row>
    <row r="95" spans="1:23" hidden="1" x14ac:dyDescent="0.2">
      <c r="A95" s="26"/>
      <c r="B95" s="51"/>
      <c r="C95" s="5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8"/>
      <c r="Q95" s="5"/>
      <c r="R95" s="5"/>
      <c r="S95" s="5"/>
      <c r="T95" s="5"/>
      <c r="U95" s="5"/>
      <c r="V95" s="8"/>
      <c r="W95" s="8"/>
    </row>
    <row r="96" spans="1:23" hidden="1" x14ac:dyDescent="0.2">
      <c r="A96" s="26"/>
      <c r="B96" s="51"/>
      <c r="C96" s="5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8"/>
      <c r="Q96" s="5"/>
      <c r="R96" s="5"/>
      <c r="S96" s="5"/>
      <c r="T96" s="5"/>
      <c r="U96" s="5"/>
      <c r="V96" s="8"/>
      <c r="W96" s="8"/>
    </row>
    <row r="97" spans="1:23" hidden="1" x14ac:dyDescent="0.2">
      <c r="A97" s="26" t="s">
        <v>67</v>
      </c>
      <c r="B97" s="51"/>
      <c r="C97" s="5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8"/>
      <c r="Q97" s="5"/>
      <c r="R97" s="5"/>
      <c r="S97" s="5"/>
      <c r="T97" s="5"/>
      <c r="U97" s="5"/>
      <c r="V97" s="8"/>
      <c r="W97" s="8"/>
    </row>
    <row r="98" spans="1:23" hidden="1" x14ac:dyDescent="0.2">
      <c r="A98" s="26"/>
      <c r="B98" s="51"/>
      <c r="C98" s="5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8"/>
      <c r="Q98" s="5"/>
      <c r="R98" s="5"/>
      <c r="S98" s="5"/>
      <c r="T98" s="5"/>
      <c r="U98" s="5"/>
      <c r="V98" s="8"/>
      <c r="W98" s="8"/>
    </row>
    <row r="99" spans="1:23" hidden="1" x14ac:dyDescent="0.2">
      <c r="A99" s="26"/>
      <c r="B99" s="51"/>
      <c r="C99" s="5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8"/>
      <c r="Q99" s="5"/>
      <c r="R99" s="5"/>
      <c r="S99" s="5"/>
      <c r="T99" s="5"/>
      <c r="U99" s="5"/>
      <c r="V99" s="8"/>
      <c r="W99" s="8"/>
    </row>
    <row r="100" spans="1:23" ht="22.5" hidden="1" x14ac:dyDescent="0.2">
      <c r="A100" s="26" t="s">
        <v>68</v>
      </c>
      <c r="B100" s="51"/>
      <c r="C100" s="5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  <c r="Q100" s="5"/>
      <c r="R100" s="5"/>
      <c r="S100" s="5"/>
      <c r="T100" s="5"/>
      <c r="U100" s="5"/>
      <c r="V100" s="8"/>
      <c r="W100" s="8"/>
    </row>
    <row r="101" spans="1:23" hidden="1" x14ac:dyDescent="0.2">
      <c r="A101" s="26"/>
      <c r="B101" s="51"/>
      <c r="C101" s="5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  <c r="Q101" s="5"/>
      <c r="R101" s="5"/>
      <c r="S101" s="5"/>
      <c r="T101" s="5"/>
      <c r="U101" s="5"/>
      <c r="V101" s="8"/>
      <c r="W101" s="8"/>
    </row>
    <row r="102" spans="1:23" hidden="1" x14ac:dyDescent="0.2">
      <c r="A102" s="26"/>
      <c r="B102" s="51"/>
      <c r="C102" s="5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8"/>
      <c r="Q102" s="5"/>
      <c r="R102" s="5"/>
      <c r="S102" s="5"/>
      <c r="T102" s="5"/>
      <c r="U102" s="5"/>
      <c r="V102" s="8"/>
      <c r="W102" s="8"/>
    </row>
    <row r="103" spans="1:23" hidden="1" x14ac:dyDescent="0.2">
      <c r="A103" s="26"/>
      <c r="B103" s="51"/>
      <c r="C103" s="5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8"/>
      <c r="Q103" s="5"/>
      <c r="R103" s="5"/>
      <c r="S103" s="5"/>
      <c r="T103" s="5"/>
      <c r="U103" s="5"/>
      <c r="V103" s="8"/>
      <c r="W103" s="8"/>
    </row>
    <row r="104" spans="1:23" ht="45" x14ac:dyDescent="0.2">
      <c r="A104" s="25" t="s">
        <v>71</v>
      </c>
      <c r="B104" s="51" t="s">
        <v>8</v>
      </c>
      <c r="C104" s="5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x14ac:dyDescent="0.2">
      <c r="A105" s="25"/>
      <c r="B105" s="51"/>
      <c r="C105" s="5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x14ac:dyDescent="0.2">
      <c r="A106" s="25"/>
      <c r="B106" s="51"/>
      <c r="C106" s="5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x14ac:dyDescent="0.2">
      <c r="A107" s="25"/>
      <c r="B107" s="50"/>
      <c r="C107" s="5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107" customFormat="1" ht="56.25" x14ac:dyDescent="0.2">
      <c r="A108" s="59" t="s">
        <v>72</v>
      </c>
      <c r="B108" s="60" t="s">
        <v>10</v>
      </c>
      <c r="C108" s="61">
        <f>C109</f>
        <v>2507</v>
      </c>
      <c r="D108" s="103">
        <f>E108/C108*100</f>
        <v>97.962962962962962</v>
      </c>
      <c r="E108" s="103">
        <f>E109</f>
        <v>2455.9314814814816</v>
      </c>
      <c r="F108" s="104">
        <f>G108/E108*100</f>
        <v>101.13421550094519</v>
      </c>
      <c r="G108" s="103">
        <f t="shared" ref="G108:M108" si="3">G109</f>
        <v>2483.7870370370374</v>
      </c>
      <c r="H108" s="104">
        <f t="shared" si="3"/>
        <v>102.803738317757</v>
      </c>
      <c r="I108" s="104">
        <f t="shared" si="3"/>
        <v>2553.4259259259256</v>
      </c>
      <c r="J108" s="104">
        <f t="shared" si="3"/>
        <v>104.54545454545455</v>
      </c>
      <c r="K108" s="103">
        <f t="shared" si="3"/>
        <v>2669.4907407407404</v>
      </c>
      <c r="L108" s="105">
        <f t="shared" si="3"/>
        <v>101.7391304347826</v>
      </c>
      <c r="M108" s="103">
        <f t="shared" si="3"/>
        <v>2715.9166666666656</v>
      </c>
      <c r="N108" s="106">
        <f>O108/E108*100</f>
        <v>110.30438024947915</v>
      </c>
      <c r="O108" s="103">
        <f>O109</f>
        <v>2709</v>
      </c>
      <c r="P108" s="105">
        <f>Q108/O108/F108*10000</f>
        <v>95.600000000000009</v>
      </c>
      <c r="Q108" s="103">
        <f>Q109</f>
        <v>2619.1779584120986</v>
      </c>
      <c r="R108" s="104">
        <f>S108/Q108/H108*10000</f>
        <v>103.19999999999999</v>
      </c>
      <c r="S108" s="103">
        <f>S109</f>
        <v>2778.7764657844991</v>
      </c>
      <c r="T108" s="104">
        <f>U108/S108/J108*10000</f>
        <v>100.79999999999998</v>
      </c>
      <c r="U108" s="103">
        <f>U109</f>
        <v>2928.3251628521739</v>
      </c>
      <c r="V108" s="104">
        <f>W108/U108/L108*10000</f>
        <v>101.99999999999996</v>
      </c>
      <c r="W108" s="103">
        <f>W109</f>
        <v>3038.8376081285064</v>
      </c>
    </row>
    <row r="109" spans="1:23" ht="22.5" x14ac:dyDescent="0.2">
      <c r="A109" s="25" t="s">
        <v>82</v>
      </c>
      <c r="B109" s="50"/>
      <c r="C109" s="57">
        <v>2507</v>
      </c>
      <c r="D109" s="92">
        <f>'натура районам'!E6</f>
        <v>97.962962962962962</v>
      </c>
      <c r="E109" s="63">
        <f>C109*D109/100</f>
        <v>2455.9314814814816</v>
      </c>
      <c r="F109" s="8">
        <f>'натура районам'!G6</f>
        <v>101.13421550094519</v>
      </c>
      <c r="G109" s="63">
        <f>E109*F109/100</f>
        <v>2483.7870370370374</v>
      </c>
      <c r="H109" s="8">
        <f>'натура районам'!I6</f>
        <v>102.803738317757</v>
      </c>
      <c r="I109" s="62">
        <f>G109*H109/100</f>
        <v>2553.4259259259256</v>
      </c>
      <c r="J109" s="8">
        <f>'натура районам'!K6</f>
        <v>104.54545454545455</v>
      </c>
      <c r="K109" s="63">
        <f>I109*J109/100</f>
        <v>2669.4907407407404</v>
      </c>
      <c r="L109" s="5">
        <f>'натура районам'!M6</f>
        <v>101.7391304347826</v>
      </c>
      <c r="M109" s="63">
        <f>K109*L109/100</f>
        <v>2715.9166666666656</v>
      </c>
      <c r="N109" s="113">
        <f>O109/E109*100</f>
        <v>110.30438024947915</v>
      </c>
      <c r="O109" s="8">
        <v>2709</v>
      </c>
      <c r="P109" s="88">
        <v>95.6</v>
      </c>
      <c r="Q109" s="63">
        <f>O109*P109*F109/10000</f>
        <v>2619.1779584120986</v>
      </c>
      <c r="R109" s="8">
        <v>103.2</v>
      </c>
      <c r="S109" s="63">
        <f>Q109*R109*H109/10000</f>
        <v>2778.7764657844991</v>
      </c>
      <c r="T109" s="5">
        <v>100.8</v>
      </c>
      <c r="U109" s="63">
        <f>S109*T109*J109/10000</f>
        <v>2928.3251628521739</v>
      </c>
      <c r="V109" s="8">
        <v>102</v>
      </c>
      <c r="W109" s="63">
        <f>M109*V109*T109*R109*P109*N109/10000000000</f>
        <v>3038.8376081285064</v>
      </c>
    </row>
    <row r="110" spans="1:23" x14ac:dyDescent="0.2">
      <c r="A110" s="25"/>
      <c r="B110" s="50"/>
      <c r="C110" s="5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f>E109*N109/100</f>
        <v>2709</v>
      </c>
      <c r="P110" s="8"/>
      <c r="Q110" s="8"/>
      <c r="R110" s="8"/>
      <c r="S110" s="8"/>
      <c r="T110" s="8"/>
      <c r="U110" s="8"/>
      <c r="V110" s="8"/>
      <c r="W110" s="8"/>
    </row>
    <row r="111" spans="1:23" x14ac:dyDescent="0.2">
      <c r="A111" s="25"/>
      <c r="B111" s="5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x14ac:dyDescent="0.2">
      <c r="A112" s="85" t="s">
        <v>99</v>
      </c>
      <c r="B112" s="85"/>
      <c r="C112" s="85"/>
      <c r="D112" s="86"/>
      <c r="E112" s="28"/>
      <c r="F112" s="28"/>
      <c r="G112" s="28"/>
    </row>
    <row r="114" spans="1:7" x14ac:dyDescent="0.2">
      <c r="A114" s="128"/>
      <c r="B114" s="128"/>
      <c r="C114" s="128"/>
      <c r="D114" s="128"/>
      <c r="E114" s="128"/>
      <c r="F114" s="128"/>
      <c r="G114" s="128"/>
    </row>
  </sheetData>
  <mergeCells count="9">
    <mergeCell ref="B4:B5"/>
    <mergeCell ref="V1:W1"/>
    <mergeCell ref="A114:G114"/>
    <mergeCell ref="A1:U1"/>
    <mergeCell ref="A3:U3"/>
    <mergeCell ref="A4:A5"/>
    <mergeCell ref="C4:M4"/>
    <mergeCell ref="N4:W4"/>
    <mergeCell ref="C2:Q2"/>
  </mergeCells>
  <phoneticPr fontId="5" type="noConversion"/>
  <pageMargins left="0.2" right="0.2" top="0.17" bottom="0.17" header="0.17" footer="0.5"/>
  <pageSetup paperSize="9" scale="7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12"/>
  <sheetViews>
    <sheetView tabSelected="1" view="pageBreakPreview" zoomScale="93" zoomScaleNormal="100" zoomScaleSheetLayoutView="93" workbookViewId="0">
      <selection activeCell="O20" sqref="O20"/>
    </sheetView>
  </sheetViews>
  <sheetFormatPr defaultRowHeight="12.75" x14ac:dyDescent="0.2"/>
  <cols>
    <col min="1" max="1" width="27" customWidth="1"/>
    <col min="2" max="2" width="5.5703125" customWidth="1"/>
    <col min="3" max="3" width="9.85546875" style="97" customWidth="1"/>
    <col min="5" max="5" width="9.7109375" style="97" customWidth="1"/>
    <col min="7" max="7" width="10.140625" style="97" customWidth="1"/>
    <col min="9" max="9" width="10.140625" style="97" customWidth="1"/>
    <col min="11" max="11" width="9.7109375" style="97" customWidth="1"/>
    <col min="13" max="13" width="9.7109375" style="97" customWidth="1"/>
  </cols>
  <sheetData>
    <row r="1" spans="1:21" x14ac:dyDescent="0.2">
      <c r="M1" s="118" t="s">
        <v>22</v>
      </c>
      <c r="N1" s="118"/>
    </row>
    <row r="2" spans="1:21" ht="33" customHeight="1" x14ac:dyDescent="0.25">
      <c r="A2" s="30"/>
      <c r="B2" s="146" t="s">
        <v>128</v>
      </c>
      <c r="C2" s="146"/>
      <c r="D2" s="146"/>
      <c r="E2" s="146"/>
      <c r="F2" s="146"/>
      <c r="G2" s="146"/>
      <c r="H2" s="146"/>
      <c r="I2" s="146"/>
      <c r="J2" s="146"/>
      <c r="K2" s="146"/>
      <c r="L2" s="30"/>
      <c r="M2" s="101"/>
      <c r="N2" s="30"/>
    </row>
    <row r="3" spans="1:21" x14ac:dyDescent="0.2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24"/>
      <c r="P3" s="24"/>
      <c r="Q3" s="24"/>
      <c r="R3" s="24"/>
      <c r="S3" s="24"/>
      <c r="T3" s="24"/>
      <c r="U3" s="24"/>
    </row>
    <row r="5" spans="1:21" ht="12.75" customHeight="1" x14ac:dyDescent="0.2">
      <c r="A5" s="145" t="s">
        <v>13</v>
      </c>
      <c r="B5" s="145" t="s">
        <v>20</v>
      </c>
      <c r="C5" s="143" t="s">
        <v>94</v>
      </c>
      <c r="D5" s="143"/>
      <c r="E5" s="143" t="s">
        <v>125</v>
      </c>
      <c r="F5" s="143"/>
      <c r="G5" s="143" t="s">
        <v>126</v>
      </c>
      <c r="H5" s="143"/>
      <c r="I5" s="143" t="s">
        <v>90</v>
      </c>
      <c r="J5" s="143"/>
      <c r="K5" s="143" t="s">
        <v>95</v>
      </c>
      <c r="L5" s="143"/>
      <c r="M5" s="143" t="s">
        <v>127</v>
      </c>
      <c r="N5" s="143"/>
    </row>
    <row r="6" spans="1:21" ht="12.75" customHeight="1" x14ac:dyDescent="0.2">
      <c r="A6" s="120"/>
      <c r="B6" s="145"/>
      <c r="C6" s="142" t="s">
        <v>21</v>
      </c>
      <c r="D6" s="125" t="s">
        <v>16</v>
      </c>
      <c r="E6" s="142" t="s">
        <v>21</v>
      </c>
      <c r="F6" s="125" t="s">
        <v>16</v>
      </c>
      <c r="G6" s="142" t="s">
        <v>21</v>
      </c>
      <c r="H6" s="125" t="s">
        <v>16</v>
      </c>
      <c r="I6" s="142" t="s">
        <v>21</v>
      </c>
      <c r="J6" s="125" t="s">
        <v>16</v>
      </c>
      <c r="K6" s="142" t="s">
        <v>21</v>
      </c>
      <c r="L6" s="125" t="s">
        <v>16</v>
      </c>
      <c r="M6" s="142" t="s">
        <v>21</v>
      </c>
      <c r="N6" s="125" t="s">
        <v>16</v>
      </c>
    </row>
    <row r="7" spans="1:21" ht="64.5" customHeight="1" x14ac:dyDescent="0.2">
      <c r="A7" s="120"/>
      <c r="B7" s="120"/>
      <c r="C7" s="142"/>
      <c r="D7" s="144"/>
      <c r="E7" s="142"/>
      <c r="F7" s="144"/>
      <c r="G7" s="142"/>
      <c r="H7" s="144"/>
      <c r="I7" s="142"/>
      <c r="J7" s="144"/>
      <c r="K7" s="142"/>
      <c r="L7" s="144"/>
      <c r="M7" s="142"/>
      <c r="N7" s="144"/>
    </row>
    <row r="8" spans="1:21" s="107" customFormat="1" ht="76.5" customHeight="1" x14ac:dyDescent="0.2">
      <c r="A8" s="29" t="s">
        <v>19</v>
      </c>
      <c r="B8" s="87" t="s">
        <v>73</v>
      </c>
      <c r="C8" s="73">
        <f>D8/производство!C7*100</f>
        <v>100</v>
      </c>
      <c r="D8" s="110">
        <f>D11+D20+D106+D110</f>
        <v>5422</v>
      </c>
      <c r="E8" s="109">
        <f>F8/производство!E7*100</f>
        <v>106.47663683219673</v>
      </c>
      <c r="F8" s="110">
        <f>F20+F110</f>
        <v>5776</v>
      </c>
      <c r="G8" s="109"/>
      <c r="H8" s="110">
        <f>H20+H110</f>
        <v>5820.8391499656427</v>
      </c>
      <c r="I8" s="109"/>
      <c r="J8" s="110">
        <f>J20+J110</f>
        <v>6135.4554021947542</v>
      </c>
      <c r="K8" s="109"/>
      <c r="L8" s="110">
        <f>L20+L110</f>
        <v>6450.1724481040283</v>
      </c>
      <c r="M8" s="109"/>
      <c r="N8" s="110">
        <f>N20+N110</f>
        <v>6740.3501461932083</v>
      </c>
    </row>
    <row r="9" spans="1:21" ht="22.5" x14ac:dyDescent="0.2">
      <c r="A9" s="26" t="s">
        <v>14</v>
      </c>
      <c r="B9" s="27"/>
      <c r="C9" s="98"/>
      <c r="D9" s="95"/>
      <c r="E9" s="74"/>
      <c r="F9" s="95"/>
      <c r="G9" s="74"/>
      <c r="H9" s="95"/>
      <c r="I9" s="74"/>
      <c r="J9" s="95"/>
      <c r="K9" s="74"/>
      <c r="L9" s="95"/>
      <c r="M9" s="74"/>
      <c r="N9" s="95"/>
    </row>
    <row r="10" spans="1:21" ht="15.75" x14ac:dyDescent="0.2">
      <c r="A10" s="25"/>
      <c r="B10" s="17"/>
      <c r="C10" s="99"/>
      <c r="D10" s="95"/>
      <c r="E10" s="74"/>
      <c r="F10" s="95"/>
      <c r="G10" s="74"/>
      <c r="H10" s="95"/>
      <c r="I10" s="74"/>
      <c r="J10" s="95"/>
      <c r="K10" s="74"/>
      <c r="L10" s="95"/>
      <c r="M10" s="74"/>
      <c r="N10" s="95"/>
    </row>
    <row r="11" spans="1:21" ht="22.5" x14ac:dyDescent="0.2">
      <c r="A11" s="25" t="s">
        <v>69</v>
      </c>
      <c r="B11" s="17"/>
      <c r="C11" s="99"/>
      <c r="D11" s="95"/>
      <c r="E11" s="74"/>
      <c r="F11" s="95"/>
      <c r="G11" s="74"/>
      <c r="H11" s="95"/>
      <c r="I11" s="74"/>
      <c r="J11" s="95"/>
      <c r="K11" s="74"/>
      <c r="L11" s="95"/>
      <c r="M11" s="74"/>
      <c r="N11" s="95"/>
    </row>
    <row r="12" spans="1:21" ht="1.5" hidden="1" customHeight="1" x14ac:dyDescent="0.2">
      <c r="A12" s="26" t="s">
        <v>45</v>
      </c>
      <c r="B12" s="17"/>
      <c r="C12" s="99"/>
      <c r="D12" s="95"/>
      <c r="E12" s="74"/>
      <c r="F12" s="95"/>
      <c r="G12" s="74"/>
      <c r="H12" s="95"/>
      <c r="I12" s="74"/>
      <c r="J12" s="95"/>
      <c r="K12" s="74"/>
      <c r="L12" s="95"/>
      <c r="M12" s="74"/>
      <c r="N12" s="95"/>
    </row>
    <row r="13" spans="1:21" ht="15.75" hidden="1" x14ac:dyDescent="0.2">
      <c r="A13" s="26" t="s">
        <v>33</v>
      </c>
      <c r="B13" s="17"/>
      <c r="C13" s="99"/>
      <c r="D13" s="95"/>
      <c r="E13" s="74"/>
      <c r="F13" s="95"/>
      <c r="G13" s="74"/>
      <c r="H13" s="95"/>
      <c r="I13" s="74"/>
      <c r="J13" s="95"/>
      <c r="K13" s="74"/>
      <c r="L13" s="95"/>
      <c r="M13" s="74"/>
      <c r="N13" s="95"/>
    </row>
    <row r="14" spans="1:21" ht="15.75" hidden="1" x14ac:dyDescent="0.2">
      <c r="A14" s="26" t="s">
        <v>34</v>
      </c>
      <c r="B14" s="17"/>
      <c r="C14" s="99"/>
      <c r="D14" s="95"/>
      <c r="E14" s="74"/>
      <c r="F14" s="95"/>
      <c r="G14" s="74"/>
      <c r="H14" s="95"/>
      <c r="I14" s="74"/>
      <c r="J14" s="95"/>
      <c r="K14" s="74"/>
      <c r="L14" s="95"/>
      <c r="M14" s="74"/>
      <c r="N14" s="95"/>
    </row>
    <row r="15" spans="1:21" ht="15.75" hidden="1" x14ac:dyDescent="0.2">
      <c r="A15" s="26" t="s">
        <v>35</v>
      </c>
      <c r="B15" s="17"/>
      <c r="C15" s="99"/>
      <c r="D15" s="95"/>
      <c r="E15" s="74"/>
      <c r="F15" s="95"/>
      <c r="G15" s="74"/>
      <c r="H15" s="95"/>
      <c r="I15" s="74"/>
      <c r="J15" s="95"/>
      <c r="K15" s="74"/>
      <c r="L15" s="95"/>
      <c r="M15" s="74"/>
      <c r="N15" s="95"/>
    </row>
    <row r="16" spans="1:21" ht="15.75" hidden="1" x14ac:dyDescent="0.2">
      <c r="A16" s="26" t="s">
        <v>46</v>
      </c>
      <c r="B16" s="17"/>
      <c r="C16" s="99"/>
      <c r="D16" s="95"/>
      <c r="E16" s="74"/>
      <c r="F16" s="95"/>
      <c r="G16" s="74"/>
      <c r="H16" s="95"/>
      <c r="I16" s="74"/>
      <c r="J16" s="95"/>
      <c r="K16" s="74"/>
      <c r="L16" s="95"/>
      <c r="M16" s="74"/>
      <c r="N16" s="95"/>
    </row>
    <row r="17" spans="1:14" ht="15.75" hidden="1" x14ac:dyDescent="0.2">
      <c r="A17" s="26" t="s">
        <v>34</v>
      </c>
      <c r="B17" s="17"/>
      <c r="C17" s="99"/>
      <c r="D17" s="95"/>
      <c r="E17" s="74"/>
      <c r="F17" s="95"/>
      <c r="G17" s="74"/>
      <c r="H17" s="95"/>
      <c r="I17" s="74"/>
      <c r="J17" s="95"/>
      <c r="K17" s="74"/>
      <c r="L17" s="95"/>
      <c r="M17" s="74"/>
      <c r="N17" s="95"/>
    </row>
    <row r="18" spans="1:14" ht="15.75" hidden="1" x14ac:dyDescent="0.2">
      <c r="A18" s="26" t="s">
        <v>35</v>
      </c>
      <c r="B18" s="17"/>
      <c r="C18" s="99"/>
      <c r="D18" s="95"/>
      <c r="E18" s="74"/>
      <c r="F18" s="95"/>
      <c r="G18" s="74"/>
      <c r="H18" s="95"/>
      <c r="I18" s="74"/>
      <c r="J18" s="95"/>
      <c r="K18" s="74"/>
      <c r="L18" s="95"/>
      <c r="M18" s="74"/>
      <c r="N18" s="95"/>
    </row>
    <row r="19" spans="1:14" ht="24" hidden="1" customHeight="1" x14ac:dyDescent="0.2">
      <c r="A19" s="26" t="s">
        <v>36</v>
      </c>
      <c r="B19" s="17"/>
      <c r="C19" s="99"/>
      <c r="D19" s="95"/>
      <c r="E19" s="74"/>
      <c r="F19" s="95"/>
      <c r="G19" s="74"/>
      <c r="H19" s="95"/>
      <c r="I19" s="74"/>
      <c r="J19" s="95"/>
      <c r="K19" s="74"/>
      <c r="L19" s="95"/>
      <c r="M19" s="74"/>
      <c r="N19" s="95"/>
    </row>
    <row r="20" spans="1:14" s="107" customFormat="1" ht="30" customHeight="1" x14ac:dyDescent="0.2">
      <c r="A20" s="25" t="s">
        <v>70</v>
      </c>
      <c r="B20" s="87"/>
      <c r="C20" s="73">
        <f>D20/производство!C18*100</f>
        <v>100</v>
      </c>
      <c r="D20" s="108">
        <f>D21+D31</f>
        <v>2915</v>
      </c>
      <c r="E20" s="111">
        <f>F20/производство!E18*100</f>
        <v>103.31007505258336</v>
      </c>
      <c r="F20" s="108">
        <f>F23+F32</f>
        <v>3067</v>
      </c>
      <c r="G20" s="112">
        <f>H20/производство!Q18*100</f>
        <v>100</v>
      </c>
      <c r="H20" s="110">
        <f>H23+H31</f>
        <v>3201.6611915535436</v>
      </c>
      <c r="I20" s="112">
        <f>J20/производство!S18*100</f>
        <v>100</v>
      </c>
      <c r="J20" s="110">
        <f>J23+J31</f>
        <v>3356.6789364102551</v>
      </c>
      <c r="K20" s="112">
        <f>L20/производство!U18*100</f>
        <v>100</v>
      </c>
      <c r="L20" s="110">
        <f>L23+L31</f>
        <v>3521.8472852518544</v>
      </c>
      <c r="M20" s="112">
        <f>N20/производство!W18*100</f>
        <v>100</v>
      </c>
      <c r="N20" s="110">
        <f>N23+N31</f>
        <v>3701.5125380647023</v>
      </c>
    </row>
    <row r="21" spans="1:14" ht="22.5" x14ac:dyDescent="0.2">
      <c r="A21" s="26" t="s">
        <v>47</v>
      </c>
      <c r="B21" s="27"/>
      <c r="C21" s="80">
        <f>D21/производство!C19*100</f>
        <v>100</v>
      </c>
      <c r="D21" s="95">
        <f>D23</f>
        <v>2915</v>
      </c>
      <c r="E21" s="76">
        <f>F21/производство!E19*100</f>
        <v>103.31007505258336</v>
      </c>
      <c r="F21" s="95">
        <f t="shared" ref="F21:N21" si="0">F23</f>
        <v>3067</v>
      </c>
      <c r="G21" s="74">
        <f t="shared" si="0"/>
        <v>100</v>
      </c>
      <c r="H21" s="96">
        <f t="shared" si="0"/>
        <v>3201.6611915535436</v>
      </c>
      <c r="I21" s="74">
        <f t="shared" si="0"/>
        <v>100</v>
      </c>
      <c r="J21" s="96">
        <f t="shared" si="0"/>
        <v>3356.6789364102551</v>
      </c>
      <c r="K21" s="74">
        <f t="shared" si="0"/>
        <v>100</v>
      </c>
      <c r="L21" s="96">
        <f t="shared" si="0"/>
        <v>3521.8472852518544</v>
      </c>
      <c r="M21" s="74">
        <f t="shared" si="0"/>
        <v>100</v>
      </c>
      <c r="N21" s="96">
        <f t="shared" si="0"/>
        <v>3701.5125380647023</v>
      </c>
    </row>
    <row r="22" spans="1:14" ht="15.75" x14ac:dyDescent="0.2">
      <c r="A22" s="26" t="s">
        <v>83</v>
      </c>
      <c r="B22" s="27"/>
      <c r="C22" s="80"/>
      <c r="D22" s="95"/>
      <c r="E22" s="74"/>
      <c r="F22" s="95"/>
      <c r="G22" s="74"/>
      <c r="H22" s="95"/>
      <c r="I22" s="74"/>
      <c r="J22" s="95"/>
      <c r="K22" s="74"/>
      <c r="L22" s="95"/>
      <c r="M22" s="74"/>
      <c r="N22" s="95"/>
    </row>
    <row r="23" spans="1:14" ht="22.5" x14ac:dyDescent="0.2">
      <c r="A23" s="25" t="s">
        <v>81</v>
      </c>
      <c r="B23" s="27"/>
      <c r="C23" s="80">
        <f>D23/производство!C21*100</f>
        <v>100</v>
      </c>
      <c r="D23" s="95">
        <f>производство!C21</f>
        <v>2915</v>
      </c>
      <c r="E23" s="76">
        <f>F23/производство!E21*100</f>
        <v>103.31007505258336</v>
      </c>
      <c r="F23" s="95">
        <f>производство!O21</f>
        <v>3067</v>
      </c>
      <c r="G23" s="74">
        <v>100</v>
      </c>
      <c r="H23" s="96">
        <f>производство!Q21</f>
        <v>3201.6611915535436</v>
      </c>
      <c r="I23" s="74">
        <v>100</v>
      </c>
      <c r="J23" s="96">
        <f>производство!S21</f>
        <v>3356.6789364102551</v>
      </c>
      <c r="K23" s="74">
        <v>100</v>
      </c>
      <c r="L23" s="96">
        <f>производство!U21</f>
        <v>3521.8472852518544</v>
      </c>
      <c r="M23" s="74">
        <v>100</v>
      </c>
      <c r="N23" s="96">
        <f>производство!W21</f>
        <v>3701.5125380647023</v>
      </c>
    </row>
    <row r="24" spans="1:14" ht="15.75" x14ac:dyDescent="0.2">
      <c r="A24" s="26" t="s">
        <v>48</v>
      </c>
      <c r="B24" s="27"/>
      <c r="C24" s="80"/>
      <c r="D24" s="95"/>
      <c r="E24" s="74"/>
      <c r="F24" s="95"/>
      <c r="G24" s="74"/>
      <c r="H24" s="95"/>
      <c r="I24" s="74"/>
      <c r="J24" s="95"/>
      <c r="K24" s="74"/>
      <c r="L24" s="95"/>
      <c r="M24" s="74"/>
      <c r="N24" s="95"/>
    </row>
    <row r="25" spans="1:14" ht="0.75" customHeight="1" x14ac:dyDescent="0.2">
      <c r="A25" s="26"/>
      <c r="B25" s="27"/>
      <c r="C25" s="80"/>
      <c r="D25" s="95"/>
      <c r="E25" s="74"/>
      <c r="F25" s="95"/>
      <c r="G25" s="74"/>
      <c r="H25" s="95"/>
      <c r="I25" s="74"/>
      <c r="J25" s="95"/>
      <c r="K25" s="74"/>
      <c r="L25" s="95"/>
      <c r="M25" s="74"/>
      <c r="N25" s="95"/>
    </row>
    <row r="26" spans="1:14" ht="15.75" hidden="1" x14ac:dyDescent="0.2">
      <c r="A26" s="26"/>
      <c r="B26" s="27"/>
      <c r="C26" s="80"/>
      <c r="D26" s="95"/>
      <c r="E26" s="74"/>
      <c r="F26" s="95"/>
      <c r="G26" s="74"/>
      <c r="H26" s="95"/>
      <c r="I26" s="74"/>
      <c r="J26" s="95"/>
      <c r="K26" s="74"/>
      <c r="L26" s="95"/>
      <c r="M26" s="74"/>
      <c r="N26" s="95"/>
    </row>
    <row r="27" spans="1:14" ht="15.75" hidden="1" x14ac:dyDescent="0.2">
      <c r="A27" s="26"/>
      <c r="B27" s="27"/>
      <c r="C27" s="80"/>
      <c r="D27" s="95"/>
      <c r="E27" s="74"/>
      <c r="F27" s="95"/>
      <c r="G27" s="74"/>
      <c r="H27" s="95"/>
      <c r="I27" s="74"/>
      <c r="J27" s="95"/>
      <c r="K27" s="74"/>
      <c r="L27" s="95"/>
      <c r="M27" s="74"/>
      <c r="N27" s="95"/>
    </row>
    <row r="28" spans="1:14" ht="15.75" hidden="1" x14ac:dyDescent="0.2">
      <c r="A28" s="26" t="s">
        <v>49</v>
      </c>
      <c r="B28" s="27"/>
      <c r="C28" s="80"/>
      <c r="D28" s="95"/>
      <c r="E28" s="74"/>
      <c r="F28" s="95"/>
      <c r="G28" s="74"/>
      <c r="H28" s="95"/>
      <c r="I28" s="74"/>
      <c r="J28" s="95"/>
      <c r="K28" s="74"/>
      <c r="L28" s="95"/>
      <c r="M28" s="74"/>
      <c r="N28" s="95"/>
    </row>
    <row r="29" spans="1:14" ht="15.75" hidden="1" x14ac:dyDescent="0.2">
      <c r="A29" s="26"/>
      <c r="B29" s="17"/>
      <c r="C29" s="73"/>
      <c r="D29" s="95"/>
      <c r="E29" s="74"/>
      <c r="F29" s="95"/>
      <c r="G29" s="74"/>
      <c r="H29" s="95"/>
      <c r="I29" s="74"/>
      <c r="J29" s="95"/>
      <c r="K29" s="74"/>
      <c r="L29" s="95"/>
      <c r="M29" s="74"/>
      <c r="N29" s="95"/>
    </row>
    <row r="30" spans="1:14" ht="15.75" hidden="1" x14ac:dyDescent="0.2">
      <c r="A30" s="26"/>
      <c r="B30" s="27"/>
      <c r="C30" s="80"/>
      <c r="D30" s="95"/>
      <c r="E30" s="74"/>
      <c r="F30" s="95"/>
      <c r="G30" s="74"/>
      <c r="H30" s="95"/>
      <c r="I30" s="74"/>
      <c r="J30" s="95"/>
      <c r="K30" s="74"/>
      <c r="L30" s="95"/>
      <c r="M30" s="74"/>
      <c r="N30" s="95"/>
    </row>
    <row r="31" spans="1:14" ht="15.75" x14ac:dyDescent="0.2">
      <c r="A31" s="26"/>
      <c r="B31" s="27"/>
      <c r="C31" s="80"/>
      <c r="D31" s="95"/>
      <c r="E31" s="75"/>
      <c r="F31" s="95"/>
      <c r="G31" s="74"/>
      <c r="H31" s="96"/>
      <c r="I31" s="74"/>
      <c r="J31" s="96"/>
      <c r="K31" s="74"/>
      <c r="L31" s="96"/>
      <c r="M31" s="74"/>
      <c r="N31" s="96"/>
    </row>
    <row r="32" spans="1:14" ht="15.75" x14ac:dyDescent="0.2">
      <c r="A32" s="25"/>
      <c r="B32" s="27"/>
      <c r="C32" s="80"/>
      <c r="D32" s="95"/>
      <c r="E32" s="75"/>
      <c r="F32" s="95"/>
      <c r="G32" s="74"/>
      <c r="H32" s="96"/>
      <c r="I32" s="74"/>
      <c r="J32" s="96"/>
      <c r="K32" s="74"/>
      <c r="L32" s="96"/>
      <c r="M32" s="74"/>
      <c r="N32" s="96"/>
    </row>
    <row r="33" spans="1:14" ht="12" customHeight="1" x14ac:dyDescent="0.2">
      <c r="A33" s="26"/>
      <c r="B33" s="27"/>
      <c r="C33" s="98"/>
      <c r="D33" s="95"/>
      <c r="E33" s="75"/>
      <c r="F33" s="95"/>
      <c r="G33" s="74"/>
      <c r="H33" s="95"/>
      <c r="I33" s="74"/>
      <c r="J33" s="95"/>
      <c r="K33" s="74"/>
      <c r="L33" s="95"/>
      <c r="M33" s="74"/>
      <c r="N33" s="95"/>
    </row>
    <row r="34" spans="1:14" ht="15.75" hidden="1" x14ac:dyDescent="0.2">
      <c r="A34" s="26"/>
      <c r="B34" s="27"/>
      <c r="C34" s="98"/>
      <c r="D34" s="95"/>
      <c r="E34" s="75"/>
      <c r="F34" s="95"/>
      <c r="G34" s="74"/>
      <c r="H34" s="95"/>
      <c r="I34" s="74"/>
      <c r="J34" s="95"/>
      <c r="K34" s="74"/>
      <c r="L34" s="95"/>
      <c r="M34" s="74"/>
      <c r="N34" s="95"/>
    </row>
    <row r="35" spans="1:14" ht="15.75" hidden="1" x14ac:dyDescent="0.2">
      <c r="A35" s="26" t="s">
        <v>51</v>
      </c>
      <c r="B35" s="27"/>
      <c r="C35" s="98"/>
      <c r="D35" s="95"/>
      <c r="E35" s="75"/>
      <c r="F35" s="95"/>
      <c r="G35" s="74"/>
      <c r="H35" s="95"/>
      <c r="I35" s="74"/>
      <c r="J35" s="95"/>
      <c r="K35" s="74"/>
      <c r="L35" s="95"/>
      <c r="M35" s="74"/>
      <c r="N35" s="95"/>
    </row>
    <row r="36" spans="1:14" ht="15.75" hidden="1" x14ac:dyDescent="0.2">
      <c r="A36" s="26"/>
      <c r="B36" s="27"/>
      <c r="C36" s="98"/>
      <c r="D36" s="95"/>
      <c r="E36" s="75"/>
      <c r="F36" s="95"/>
      <c r="G36" s="74"/>
      <c r="H36" s="95"/>
      <c r="I36" s="74"/>
      <c r="J36" s="95"/>
      <c r="K36" s="74"/>
      <c r="L36" s="95"/>
      <c r="M36" s="74"/>
      <c r="N36" s="95"/>
    </row>
    <row r="37" spans="1:14" ht="15.75" hidden="1" x14ac:dyDescent="0.2">
      <c r="A37" s="26"/>
      <c r="B37" s="27"/>
      <c r="C37" s="98"/>
      <c r="D37" s="95"/>
      <c r="E37" s="75"/>
      <c r="F37" s="95"/>
      <c r="G37" s="74"/>
      <c r="H37" s="95"/>
      <c r="I37" s="74"/>
      <c r="J37" s="95"/>
      <c r="K37" s="74"/>
      <c r="L37" s="95"/>
      <c r="M37" s="74"/>
      <c r="N37" s="95"/>
    </row>
    <row r="38" spans="1:14" ht="15.75" hidden="1" x14ac:dyDescent="0.2">
      <c r="A38" s="26"/>
      <c r="B38" s="27"/>
      <c r="C38" s="98"/>
      <c r="D38" s="95"/>
      <c r="E38" s="75"/>
      <c r="F38" s="95"/>
      <c r="G38" s="74"/>
      <c r="H38" s="95"/>
      <c r="I38" s="74"/>
      <c r="J38" s="95"/>
      <c r="K38" s="74"/>
      <c r="L38" s="95"/>
      <c r="M38" s="74"/>
      <c r="N38" s="95"/>
    </row>
    <row r="39" spans="1:14" ht="15.75" hidden="1" x14ac:dyDescent="0.2">
      <c r="A39" s="26" t="s">
        <v>52</v>
      </c>
      <c r="B39" s="27"/>
      <c r="C39" s="98"/>
      <c r="D39" s="95"/>
      <c r="E39" s="75"/>
      <c r="F39" s="95"/>
      <c r="G39" s="74"/>
      <c r="H39" s="95"/>
      <c r="I39" s="74"/>
      <c r="J39" s="95"/>
      <c r="K39" s="74"/>
      <c r="L39" s="95"/>
      <c r="M39" s="74"/>
      <c r="N39" s="95"/>
    </row>
    <row r="40" spans="1:14" ht="15.75" hidden="1" x14ac:dyDescent="0.2">
      <c r="A40" s="26"/>
      <c r="B40" s="27"/>
      <c r="C40" s="98"/>
      <c r="D40" s="95"/>
      <c r="E40" s="75"/>
      <c r="F40" s="95"/>
      <c r="G40" s="74"/>
      <c r="H40" s="95"/>
      <c r="I40" s="74"/>
      <c r="J40" s="95"/>
      <c r="K40" s="74"/>
      <c r="L40" s="95"/>
      <c r="M40" s="74"/>
      <c r="N40" s="95"/>
    </row>
    <row r="41" spans="1:14" ht="15.75" hidden="1" x14ac:dyDescent="0.2">
      <c r="A41" s="26"/>
      <c r="B41" s="27"/>
      <c r="C41" s="98"/>
      <c r="D41" s="95"/>
      <c r="E41" s="75"/>
      <c r="F41" s="95"/>
      <c r="G41" s="74"/>
      <c r="H41" s="95"/>
      <c r="I41" s="74"/>
      <c r="J41" s="95"/>
      <c r="K41" s="74"/>
      <c r="L41" s="95"/>
      <c r="M41" s="74"/>
      <c r="N41" s="95"/>
    </row>
    <row r="42" spans="1:14" ht="15.75" hidden="1" x14ac:dyDescent="0.2">
      <c r="A42" s="26"/>
      <c r="B42" s="27"/>
      <c r="C42" s="98"/>
      <c r="D42" s="95"/>
      <c r="E42" s="75"/>
      <c r="F42" s="95"/>
      <c r="G42" s="74"/>
      <c r="H42" s="95"/>
      <c r="I42" s="74"/>
      <c r="J42" s="95"/>
      <c r="K42" s="74"/>
      <c r="L42" s="95"/>
      <c r="M42" s="74"/>
      <c r="N42" s="95"/>
    </row>
    <row r="43" spans="1:14" ht="56.25" hidden="1" x14ac:dyDescent="0.2">
      <c r="A43" s="26" t="s">
        <v>53</v>
      </c>
      <c r="B43" s="27"/>
      <c r="C43" s="98"/>
      <c r="D43" s="95"/>
      <c r="E43" s="75"/>
      <c r="F43" s="95"/>
      <c r="G43" s="74"/>
      <c r="H43" s="95"/>
      <c r="I43" s="74"/>
      <c r="J43" s="95"/>
      <c r="K43" s="74"/>
      <c r="L43" s="95"/>
      <c r="M43" s="74"/>
      <c r="N43" s="95"/>
    </row>
    <row r="44" spans="1:14" ht="15.75" hidden="1" x14ac:dyDescent="0.2">
      <c r="A44" s="26"/>
      <c r="B44" s="27"/>
      <c r="C44" s="98"/>
      <c r="D44" s="95"/>
      <c r="E44" s="75"/>
      <c r="F44" s="95"/>
      <c r="G44" s="74"/>
      <c r="H44" s="95"/>
      <c r="I44" s="74"/>
      <c r="J44" s="95"/>
      <c r="K44" s="74"/>
      <c r="L44" s="95"/>
      <c r="M44" s="74"/>
      <c r="N44" s="95"/>
    </row>
    <row r="45" spans="1:14" ht="15.75" hidden="1" x14ac:dyDescent="0.2">
      <c r="A45" s="26"/>
      <c r="B45" s="27"/>
      <c r="C45" s="98"/>
      <c r="D45" s="95"/>
      <c r="E45" s="75"/>
      <c r="F45" s="95"/>
      <c r="G45" s="74"/>
      <c r="H45" s="95"/>
      <c r="I45" s="74"/>
      <c r="J45" s="95"/>
      <c r="K45" s="74"/>
      <c r="L45" s="95"/>
      <c r="M45" s="74"/>
      <c r="N45" s="95"/>
    </row>
    <row r="46" spans="1:14" ht="22.5" hidden="1" x14ac:dyDescent="0.2">
      <c r="A46" s="26" t="s">
        <v>54</v>
      </c>
      <c r="B46" s="27"/>
      <c r="C46" s="98"/>
      <c r="D46" s="95"/>
      <c r="E46" s="75"/>
      <c r="F46" s="95"/>
      <c r="G46" s="74"/>
      <c r="H46" s="95"/>
      <c r="I46" s="74"/>
      <c r="J46" s="95"/>
      <c r="K46" s="74"/>
      <c r="L46" s="95"/>
      <c r="M46" s="74"/>
      <c r="N46" s="95"/>
    </row>
    <row r="47" spans="1:14" ht="15.75" hidden="1" x14ac:dyDescent="0.2">
      <c r="A47" s="26"/>
      <c r="B47" s="27"/>
      <c r="C47" s="98"/>
      <c r="D47" s="95"/>
      <c r="E47" s="75"/>
      <c r="F47" s="95"/>
      <c r="G47" s="74"/>
      <c r="H47" s="95"/>
      <c r="I47" s="74"/>
      <c r="J47" s="95"/>
      <c r="K47" s="74"/>
      <c r="L47" s="95"/>
      <c r="M47" s="74"/>
      <c r="N47" s="95"/>
    </row>
    <row r="48" spans="1:14" ht="15.75" hidden="1" x14ac:dyDescent="0.2">
      <c r="A48" s="26"/>
      <c r="B48" s="27"/>
      <c r="C48" s="98"/>
      <c r="D48" s="95"/>
      <c r="E48" s="75"/>
      <c r="F48" s="95"/>
      <c r="G48" s="74"/>
      <c r="H48" s="95"/>
      <c r="I48" s="74"/>
      <c r="J48" s="95"/>
      <c r="K48" s="74"/>
      <c r="L48" s="95"/>
      <c r="M48" s="74"/>
      <c r="N48" s="95"/>
    </row>
    <row r="49" spans="1:14" ht="33.75" hidden="1" x14ac:dyDescent="0.2">
      <c r="A49" s="26" t="s">
        <v>55</v>
      </c>
      <c r="B49" s="27"/>
      <c r="C49" s="98"/>
      <c r="D49" s="95"/>
      <c r="E49" s="75"/>
      <c r="F49" s="95"/>
      <c r="G49" s="74"/>
      <c r="H49" s="95"/>
      <c r="I49" s="74"/>
      <c r="J49" s="95"/>
      <c r="K49" s="74"/>
      <c r="L49" s="95"/>
      <c r="M49" s="74"/>
      <c r="N49" s="95"/>
    </row>
    <row r="50" spans="1:14" ht="0.75" hidden="1" customHeight="1" x14ac:dyDescent="0.2">
      <c r="A50" s="26"/>
      <c r="B50" s="27"/>
      <c r="C50" s="98"/>
      <c r="D50" s="95"/>
      <c r="E50" s="75"/>
      <c r="F50" s="95"/>
      <c r="G50" s="74"/>
      <c r="H50" s="95"/>
      <c r="I50" s="74"/>
      <c r="J50" s="95"/>
      <c r="K50" s="74"/>
      <c r="L50" s="95"/>
      <c r="M50" s="74"/>
      <c r="N50" s="95"/>
    </row>
    <row r="51" spans="1:14" ht="3" hidden="1" customHeight="1" x14ac:dyDescent="0.2">
      <c r="A51" s="26"/>
      <c r="B51" s="27"/>
      <c r="C51" s="98"/>
      <c r="D51" s="95"/>
      <c r="E51" s="75"/>
      <c r="F51" s="95"/>
      <c r="G51" s="74"/>
      <c r="H51" s="95"/>
      <c r="I51" s="74"/>
      <c r="J51" s="95"/>
      <c r="K51" s="74"/>
      <c r="L51" s="95"/>
      <c r="M51" s="74"/>
      <c r="N51" s="95"/>
    </row>
    <row r="52" spans="1:14" ht="15.75" hidden="1" x14ac:dyDescent="0.2">
      <c r="A52" s="26"/>
      <c r="B52" s="27"/>
      <c r="C52" s="98"/>
      <c r="D52" s="95"/>
      <c r="E52" s="75"/>
      <c r="F52" s="95"/>
      <c r="G52" s="74"/>
      <c r="H52" s="95"/>
      <c r="I52" s="74"/>
      <c r="J52" s="95"/>
      <c r="K52" s="74"/>
      <c r="L52" s="95"/>
      <c r="M52" s="74"/>
      <c r="N52" s="95"/>
    </row>
    <row r="53" spans="1:14" ht="22.5" hidden="1" x14ac:dyDescent="0.2">
      <c r="A53" s="26" t="s">
        <v>56</v>
      </c>
      <c r="B53" s="27"/>
      <c r="C53" s="98"/>
      <c r="D53" s="95"/>
      <c r="E53" s="75"/>
      <c r="F53" s="95"/>
      <c r="G53" s="74"/>
      <c r="H53" s="95"/>
      <c r="I53" s="74"/>
      <c r="J53" s="95"/>
      <c r="K53" s="74"/>
      <c r="L53" s="95"/>
      <c r="M53" s="74"/>
      <c r="N53" s="95"/>
    </row>
    <row r="54" spans="1:14" ht="15.75" hidden="1" x14ac:dyDescent="0.2">
      <c r="A54" s="26"/>
      <c r="B54" s="27"/>
      <c r="C54" s="98"/>
      <c r="D54" s="95"/>
      <c r="E54" s="75"/>
      <c r="F54" s="95"/>
      <c r="G54" s="74"/>
      <c r="H54" s="95"/>
      <c r="I54" s="74"/>
      <c r="J54" s="95"/>
      <c r="K54" s="74"/>
      <c r="L54" s="95"/>
      <c r="M54" s="74"/>
      <c r="N54" s="95"/>
    </row>
    <row r="55" spans="1:14" ht="22.5" hidden="1" x14ac:dyDescent="0.2">
      <c r="A55" s="26" t="s">
        <v>57</v>
      </c>
      <c r="B55" s="27"/>
      <c r="C55" s="98"/>
      <c r="D55" s="95"/>
      <c r="E55" s="75"/>
      <c r="F55" s="95"/>
      <c r="G55" s="74"/>
      <c r="H55" s="95"/>
      <c r="I55" s="74"/>
      <c r="J55" s="95"/>
      <c r="K55" s="74"/>
      <c r="L55" s="95"/>
      <c r="M55" s="74"/>
      <c r="N55" s="95"/>
    </row>
    <row r="56" spans="1:14" ht="15.75" hidden="1" x14ac:dyDescent="0.2">
      <c r="A56" s="26"/>
      <c r="B56" s="27"/>
      <c r="C56" s="98"/>
      <c r="D56" s="95"/>
      <c r="E56" s="75"/>
      <c r="F56" s="95"/>
      <c r="G56" s="74"/>
      <c r="H56" s="95"/>
      <c r="I56" s="74"/>
      <c r="J56" s="95"/>
      <c r="K56" s="74"/>
      <c r="L56" s="95"/>
      <c r="M56" s="74"/>
      <c r="N56" s="95"/>
    </row>
    <row r="57" spans="1:14" ht="15.75" hidden="1" x14ac:dyDescent="0.2">
      <c r="A57" s="26"/>
      <c r="B57" s="27"/>
      <c r="C57" s="98"/>
      <c r="D57" s="95"/>
      <c r="E57" s="75"/>
      <c r="F57" s="95"/>
      <c r="G57" s="74"/>
      <c r="H57" s="95"/>
      <c r="I57" s="74"/>
      <c r="J57" s="95"/>
      <c r="K57" s="74"/>
      <c r="L57" s="95"/>
      <c r="M57" s="74"/>
      <c r="N57" s="95"/>
    </row>
    <row r="58" spans="1:14" ht="15.75" hidden="1" x14ac:dyDescent="0.2">
      <c r="A58" s="26"/>
      <c r="B58" s="27"/>
      <c r="C58" s="98"/>
      <c r="D58" s="95"/>
      <c r="E58" s="75"/>
      <c r="F58" s="95"/>
      <c r="G58" s="74"/>
      <c r="H58" s="95"/>
      <c r="I58" s="74"/>
      <c r="J58" s="95"/>
      <c r="K58" s="74"/>
      <c r="L58" s="95"/>
      <c r="M58" s="74"/>
      <c r="N58" s="95"/>
    </row>
    <row r="59" spans="1:14" ht="45" hidden="1" x14ac:dyDescent="0.2">
      <c r="A59" s="26" t="s">
        <v>58</v>
      </c>
      <c r="B59" s="27"/>
      <c r="C59" s="98"/>
      <c r="D59" s="95"/>
      <c r="E59" s="75"/>
      <c r="F59" s="95"/>
      <c r="G59" s="74"/>
      <c r="H59" s="95"/>
      <c r="I59" s="74"/>
      <c r="J59" s="95"/>
      <c r="K59" s="74"/>
      <c r="L59" s="95"/>
      <c r="M59" s="74"/>
      <c r="N59" s="95"/>
    </row>
    <row r="60" spans="1:14" ht="15.75" hidden="1" x14ac:dyDescent="0.2">
      <c r="A60" s="26"/>
      <c r="B60" s="27"/>
      <c r="C60" s="98"/>
      <c r="D60" s="95"/>
      <c r="E60" s="75"/>
      <c r="F60" s="95"/>
      <c r="G60" s="74"/>
      <c r="H60" s="95"/>
      <c r="I60" s="74"/>
      <c r="J60" s="95"/>
      <c r="K60" s="74"/>
      <c r="L60" s="95"/>
      <c r="M60" s="74"/>
      <c r="N60" s="95"/>
    </row>
    <row r="61" spans="1:14" ht="15.75" hidden="1" x14ac:dyDescent="0.2">
      <c r="A61" s="26"/>
      <c r="B61" s="27"/>
      <c r="C61" s="98"/>
      <c r="D61" s="95"/>
      <c r="E61" s="75"/>
      <c r="F61" s="95"/>
      <c r="G61" s="74"/>
      <c r="H61" s="95"/>
      <c r="I61" s="74"/>
      <c r="J61" s="95"/>
      <c r="K61" s="74"/>
      <c r="L61" s="95"/>
      <c r="M61" s="74"/>
      <c r="N61" s="95"/>
    </row>
    <row r="62" spans="1:14" ht="15.75" hidden="1" x14ac:dyDescent="0.2">
      <c r="A62" s="26"/>
      <c r="B62" s="27"/>
      <c r="C62" s="98"/>
      <c r="D62" s="95"/>
      <c r="E62" s="75"/>
      <c r="F62" s="95"/>
      <c r="G62" s="74"/>
      <c r="H62" s="95"/>
      <c r="I62" s="74"/>
      <c r="J62" s="95"/>
      <c r="K62" s="74"/>
      <c r="L62" s="95"/>
      <c r="M62" s="74"/>
      <c r="N62" s="95"/>
    </row>
    <row r="63" spans="1:14" ht="1.5" hidden="1" customHeight="1" x14ac:dyDescent="0.2">
      <c r="A63" s="26" t="s">
        <v>9</v>
      </c>
      <c r="B63" s="27"/>
      <c r="C63" s="98"/>
      <c r="D63" s="95"/>
      <c r="E63" s="75"/>
      <c r="F63" s="95"/>
      <c r="G63" s="74"/>
      <c r="H63" s="95"/>
      <c r="I63" s="74"/>
      <c r="J63" s="95"/>
      <c r="K63" s="74"/>
      <c r="L63" s="95"/>
      <c r="M63" s="74"/>
      <c r="N63" s="95"/>
    </row>
    <row r="64" spans="1:14" ht="15.75" hidden="1" x14ac:dyDescent="0.2">
      <c r="A64" s="26"/>
      <c r="B64" s="27"/>
      <c r="C64" s="98"/>
      <c r="D64" s="95"/>
      <c r="E64" s="75"/>
      <c r="F64" s="95"/>
      <c r="G64" s="74"/>
      <c r="H64" s="95"/>
      <c r="I64" s="74"/>
      <c r="J64" s="95"/>
      <c r="K64" s="74"/>
      <c r="L64" s="95"/>
      <c r="M64" s="74"/>
      <c r="N64" s="95"/>
    </row>
    <row r="65" spans="1:14" ht="15.75" hidden="1" x14ac:dyDescent="0.2">
      <c r="A65" s="26"/>
      <c r="B65" s="27"/>
      <c r="C65" s="98"/>
      <c r="D65" s="95"/>
      <c r="E65" s="75"/>
      <c r="F65" s="95"/>
      <c r="G65" s="74"/>
      <c r="H65" s="95"/>
      <c r="I65" s="74"/>
      <c r="J65" s="95"/>
      <c r="K65" s="74"/>
      <c r="L65" s="95"/>
      <c r="M65" s="74"/>
      <c r="N65" s="95"/>
    </row>
    <row r="66" spans="1:14" ht="15.75" hidden="1" x14ac:dyDescent="0.2">
      <c r="A66" s="26"/>
      <c r="B66" s="27"/>
      <c r="C66" s="98"/>
      <c r="D66" s="95"/>
      <c r="E66" s="75"/>
      <c r="F66" s="95"/>
      <c r="G66" s="74"/>
      <c r="H66" s="95"/>
      <c r="I66" s="74"/>
      <c r="J66" s="95"/>
      <c r="K66" s="74"/>
      <c r="L66" s="95"/>
      <c r="M66" s="74"/>
      <c r="N66" s="95"/>
    </row>
    <row r="67" spans="1:14" ht="33.75" hidden="1" x14ac:dyDescent="0.2">
      <c r="A67" s="26" t="s">
        <v>59</v>
      </c>
      <c r="B67" s="27"/>
      <c r="C67" s="98"/>
      <c r="D67" s="95"/>
      <c r="E67" s="75"/>
      <c r="F67" s="95"/>
      <c r="G67" s="74"/>
      <c r="H67" s="95"/>
      <c r="I67" s="74"/>
      <c r="J67" s="95"/>
      <c r="K67" s="74"/>
      <c r="L67" s="95"/>
      <c r="M67" s="74"/>
      <c r="N67" s="95"/>
    </row>
    <row r="68" spans="1:14" ht="0.75" hidden="1" customHeight="1" x14ac:dyDescent="0.2">
      <c r="A68" s="26"/>
      <c r="B68" s="27"/>
      <c r="C68" s="98"/>
      <c r="D68" s="95"/>
      <c r="E68" s="75"/>
      <c r="F68" s="95"/>
      <c r="G68" s="74"/>
      <c r="H68" s="95"/>
      <c r="I68" s="74"/>
      <c r="J68" s="95"/>
      <c r="K68" s="74"/>
      <c r="L68" s="95"/>
      <c r="M68" s="74"/>
      <c r="N68" s="95"/>
    </row>
    <row r="69" spans="1:14" ht="15.75" hidden="1" x14ac:dyDescent="0.2">
      <c r="A69" s="26"/>
      <c r="B69" s="27"/>
      <c r="C69" s="98"/>
      <c r="D69" s="95"/>
      <c r="E69" s="75"/>
      <c r="F69" s="95"/>
      <c r="G69" s="74"/>
      <c r="H69" s="95"/>
      <c r="I69" s="74"/>
      <c r="J69" s="95"/>
      <c r="K69" s="74"/>
      <c r="L69" s="95"/>
      <c r="M69" s="74"/>
      <c r="N69" s="95"/>
    </row>
    <row r="70" spans="1:14" ht="15.75" hidden="1" x14ac:dyDescent="0.2">
      <c r="A70" s="26"/>
      <c r="B70" s="27"/>
      <c r="C70" s="98"/>
      <c r="D70" s="95"/>
      <c r="E70" s="75"/>
      <c r="F70" s="95"/>
      <c r="G70" s="74"/>
      <c r="H70" s="95"/>
      <c r="I70" s="74"/>
      <c r="J70" s="95"/>
      <c r="K70" s="74"/>
      <c r="L70" s="95"/>
      <c r="M70" s="74"/>
      <c r="N70" s="95"/>
    </row>
    <row r="71" spans="1:14" ht="15.75" hidden="1" x14ac:dyDescent="0.2">
      <c r="A71" s="26" t="s">
        <v>60</v>
      </c>
      <c r="B71" s="27"/>
      <c r="C71" s="98"/>
      <c r="D71" s="95"/>
      <c r="E71" s="75"/>
      <c r="F71" s="95"/>
      <c r="G71" s="74"/>
      <c r="H71" s="95"/>
      <c r="I71" s="74"/>
      <c r="J71" s="95"/>
      <c r="K71" s="74"/>
      <c r="L71" s="95"/>
      <c r="M71" s="74"/>
      <c r="N71" s="95"/>
    </row>
    <row r="72" spans="1:14" ht="15.75" hidden="1" x14ac:dyDescent="0.2">
      <c r="A72" s="26"/>
      <c r="B72" s="27"/>
      <c r="C72" s="98"/>
      <c r="D72" s="95"/>
      <c r="E72" s="75"/>
      <c r="F72" s="95"/>
      <c r="G72" s="74"/>
      <c r="H72" s="95"/>
      <c r="I72" s="74"/>
      <c r="J72" s="95"/>
      <c r="K72" s="74"/>
      <c r="L72" s="95"/>
      <c r="M72" s="74"/>
      <c r="N72" s="95"/>
    </row>
    <row r="73" spans="1:14" ht="15.75" hidden="1" x14ac:dyDescent="0.2">
      <c r="A73" s="26"/>
      <c r="B73" s="27"/>
      <c r="C73" s="98"/>
      <c r="D73" s="95"/>
      <c r="E73" s="75"/>
      <c r="F73" s="95"/>
      <c r="G73" s="74"/>
      <c r="H73" s="95"/>
      <c r="I73" s="74"/>
      <c r="J73" s="95"/>
      <c r="K73" s="74"/>
      <c r="L73" s="95"/>
      <c r="M73" s="74"/>
      <c r="N73" s="95"/>
    </row>
    <row r="74" spans="1:14" ht="15.75" hidden="1" x14ac:dyDescent="0.2">
      <c r="A74" s="26"/>
      <c r="B74" s="27"/>
      <c r="C74" s="98"/>
      <c r="D74" s="95"/>
      <c r="E74" s="75"/>
      <c r="F74" s="95"/>
      <c r="G74" s="74"/>
      <c r="H74" s="95"/>
      <c r="I74" s="74"/>
      <c r="J74" s="95"/>
      <c r="K74" s="74"/>
      <c r="L74" s="95"/>
      <c r="M74" s="74"/>
      <c r="N74" s="95"/>
    </row>
    <row r="75" spans="1:14" ht="33.75" hidden="1" x14ac:dyDescent="0.2">
      <c r="A75" s="26" t="s">
        <v>61</v>
      </c>
      <c r="B75" s="27"/>
      <c r="C75" s="98"/>
      <c r="D75" s="95"/>
      <c r="E75" s="75"/>
      <c r="F75" s="95"/>
      <c r="G75" s="74"/>
      <c r="H75" s="95"/>
      <c r="I75" s="74"/>
      <c r="J75" s="95"/>
      <c r="K75" s="74"/>
      <c r="L75" s="95"/>
      <c r="M75" s="74"/>
      <c r="N75" s="95"/>
    </row>
    <row r="76" spans="1:14" ht="15.75" hidden="1" x14ac:dyDescent="0.2">
      <c r="A76" s="26"/>
      <c r="B76" s="27"/>
      <c r="C76" s="98"/>
      <c r="D76" s="95"/>
      <c r="E76" s="75"/>
      <c r="F76" s="95"/>
      <c r="G76" s="74"/>
      <c r="H76" s="95"/>
      <c r="I76" s="74"/>
      <c r="J76" s="95"/>
      <c r="K76" s="74"/>
      <c r="L76" s="95"/>
      <c r="M76" s="74"/>
      <c r="N76" s="95"/>
    </row>
    <row r="77" spans="1:14" ht="15.75" hidden="1" x14ac:dyDescent="0.2">
      <c r="A77" s="26"/>
      <c r="B77" s="27"/>
      <c r="C77" s="98"/>
      <c r="D77" s="95"/>
      <c r="E77" s="75"/>
      <c r="F77" s="95"/>
      <c r="G77" s="74"/>
      <c r="H77" s="95"/>
      <c r="I77" s="74"/>
      <c r="J77" s="95"/>
      <c r="K77" s="74"/>
      <c r="L77" s="95"/>
      <c r="M77" s="74"/>
      <c r="N77" s="95"/>
    </row>
    <row r="78" spans="1:14" ht="33.75" hidden="1" x14ac:dyDescent="0.2">
      <c r="A78" s="26" t="s">
        <v>62</v>
      </c>
      <c r="B78" s="27"/>
      <c r="C78" s="98"/>
      <c r="D78" s="95"/>
      <c r="E78" s="75"/>
      <c r="F78" s="95"/>
      <c r="G78" s="74"/>
      <c r="H78" s="95"/>
      <c r="I78" s="74"/>
      <c r="J78" s="95"/>
      <c r="K78" s="74"/>
      <c r="L78" s="95"/>
      <c r="M78" s="74"/>
      <c r="N78" s="95"/>
    </row>
    <row r="79" spans="1:14" ht="15.75" hidden="1" x14ac:dyDescent="0.2">
      <c r="A79" s="26"/>
      <c r="B79" s="27"/>
      <c r="C79" s="98"/>
      <c r="D79" s="95"/>
      <c r="E79" s="75"/>
      <c r="F79" s="95"/>
      <c r="G79" s="74"/>
      <c r="H79" s="95"/>
      <c r="I79" s="74"/>
      <c r="J79" s="95"/>
      <c r="K79" s="74"/>
      <c r="L79" s="95"/>
      <c r="M79" s="74"/>
      <c r="N79" s="95"/>
    </row>
    <row r="80" spans="1:14" ht="15.75" hidden="1" x14ac:dyDescent="0.2">
      <c r="A80" s="26"/>
      <c r="B80" s="27"/>
      <c r="C80" s="98"/>
      <c r="D80" s="95"/>
      <c r="E80" s="75"/>
      <c r="F80" s="95"/>
      <c r="G80" s="74"/>
      <c r="H80" s="95"/>
      <c r="I80" s="74"/>
      <c r="J80" s="95"/>
      <c r="K80" s="74"/>
      <c r="L80" s="95"/>
      <c r="M80" s="74"/>
      <c r="N80" s="95"/>
    </row>
    <row r="81" spans="1:14" ht="15.75" hidden="1" x14ac:dyDescent="0.2">
      <c r="A81" s="26"/>
      <c r="B81" s="27"/>
      <c r="C81" s="98"/>
      <c r="D81" s="95"/>
      <c r="E81" s="75"/>
      <c r="F81" s="95"/>
      <c r="G81" s="74"/>
      <c r="H81" s="95"/>
      <c r="I81" s="74"/>
      <c r="J81" s="95"/>
      <c r="K81" s="74"/>
      <c r="L81" s="95"/>
      <c r="M81" s="74"/>
      <c r="N81" s="95"/>
    </row>
    <row r="82" spans="1:14" ht="21.75" hidden="1" customHeight="1" x14ac:dyDescent="0.2">
      <c r="A82" s="26" t="s">
        <v>63</v>
      </c>
      <c r="B82" s="27"/>
      <c r="C82" s="98"/>
      <c r="D82" s="95"/>
      <c r="E82" s="75"/>
      <c r="F82" s="95"/>
      <c r="G82" s="74"/>
      <c r="H82" s="95"/>
      <c r="I82" s="74"/>
      <c r="J82" s="95"/>
      <c r="K82" s="74"/>
      <c r="L82" s="95"/>
      <c r="M82" s="74"/>
      <c r="N82" s="95"/>
    </row>
    <row r="83" spans="1:14" ht="0.75" hidden="1" customHeight="1" x14ac:dyDescent="0.2">
      <c r="A83" s="26"/>
      <c r="B83" s="27"/>
      <c r="C83" s="98"/>
      <c r="D83" s="95"/>
      <c r="E83" s="75"/>
      <c r="F83" s="95"/>
      <c r="G83" s="74"/>
      <c r="H83" s="95"/>
      <c r="I83" s="74"/>
      <c r="J83" s="95"/>
      <c r="K83" s="74"/>
      <c r="L83" s="95"/>
      <c r="M83" s="74"/>
      <c r="N83" s="95"/>
    </row>
    <row r="84" spans="1:14" ht="15.75" hidden="1" x14ac:dyDescent="0.2">
      <c r="A84" s="26"/>
      <c r="B84" s="27"/>
      <c r="C84" s="98"/>
      <c r="D84" s="95"/>
      <c r="E84" s="75"/>
      <c r="F84" s="95"/>
      <c r="G84" s="74"/>
      <c r="H84" s="95"/>
      <c r="I84" s="74"/>
      <c r="J84" s="95"/>
      <c r="K84" s="74"/>
      <c r="L84" s="95"/>
      <c r="M84" s="74"/>
      <c r="N84" s="95"/>
    </row>
    <row r="85" spans="1:14" ht="15.75" hidden="1" x14ac:dyDescent="0.2">
      <c r="A85" s="26"/>
      <c r="B85" s="27"/>
      <c r="C85" s="98"/>
      <c r="D85" s="95"/>
      <c r="E85" s="75"/>
      <c r="F85" s="95"/>
      <c r="G85" s="74"/>
      <c r="H85" s="95"/>
      <c r="I85" s="74"/>
      <c r="J85" s="95"/>
      <c r="K85" s="74"/>
      <c r="L85" s="95"/>
      <c r="M85" s="74"/>
      <c r="N85" s="95"/>
    </row>
    <row r="86" spans="1:14" ht="33.75" hidden="1" x14ac:dyDescent="0.2">
      <c r="A86" s="26" t="s">
        <v>64</v>
      </c>
      <c r="B86" s="27"/>
      <c r="C86" s="98"/>
      <c r="D86" s="95"/>
      <c r="E86" s="75"/>
      <c r="F86" s="95"/>
      <c r="G86" s="74"/>
      <c r="H86" s="95"/>
      <c r="I86" s="74"/>
      <c r="J86" s="95"/>
      <c r="K86" s="74"/>
      <c r="L86" s="95"/>
      <c r="M86" s="74"/>
      <c r="N86" s="95"/>
    </row>
    <row r="87" spans="1:14" ht="15.75" hidden="1" x14ac:dyDescent="0.2">
      <c r="A87" s="26"/>
      <c r="B87" s="27"/>
      <c r="C87" s="98"/>
      <c r="D87" s="95"/>
      <c r="E87" s="75"/>
      <c r="F87" s="95"/>
      <c r="G87" s="74"/>
      <c r="H87" s="95"/>
      <c r="I87" s="74"/>
      <c r="J87" s="95"/>
      <c r="K87" s="74"/>
      <c r="L87" s="95"/>
      <c r="M87" s="74"/>
      <c r="N87" s="95"/>
    </row>
    <row r="88" spans="1:14" ht="15.75" hidden="1" x14ac:dyDescent="0.2">
      <c r="A88" s="26"/>
      <c r="B88" s="27"/>
      <c r="C88" s="98"/>
      <c r="D88" s="95"/>
      <c r="E88" s="75"/>
      <c r="F88" s="95"/>
      <c r="G88" s="74"/>
      <c r="H88" s="95"/>
      <c r="I88" s="74"/>
      <c r="J88" s="95"/>
      <c r="K88" s="74"/>
      <c r="L88" s="95"/>
      <c r="M88" s="74"/>
      <c r="N88" s="95"/>
    </row>
    <row r="89" spans="1:14" ht="33.75" hidden="1" x14ac:dyDescent="0.2">
      <c r="A89" s="26" t="s">
        <v>65</v>
      </c>
      <c r="B89" s="27"/>
      <c r="C89" s="98"/>
      <c r="D89" s="95"/>
      <c r="E89" s="75"/>
      <c r="F89" s="95"/>
      <c r="G89" s="74"/>
      <c r="H89" s="95"/>
      <c r="I89" s="74"/>
      <c r="J89" s="95"/>
      <c r="K89" s="74"/>
      <c r="L89" s="95"/>
      <c r="M89" s="74"/>
      <c r="N89" s="95"/>
    </row>
    <row r="90" spans="1:14" ht="15.75" hidden="1" x14ac:dyDescent="0.2">
      <c r="A90" s="26"/>
      <c r="B90" s="27"/>
      <c r="C90" s="98"/>
      <c r="D90" s="95"/>
      <c r="E90" s="75"/>
      <c r="F90" s="95"/>
      <c r="G90" s="74"/>
      <c r="H90" s="95"/>
      <c r="I90" s="74"/>
      <c r="J90" s="95"/>
      <c r="K90" s="74"/>
      <c r="L90" s="95"/>
      <c r="M90" s="74"/>
      <c r="N90" s="95"/>
    </row>
    <row r="91" spans="1:14" ht="15.75" hidden="1" x14ac:dyDescent="0.2">
      <c r="A91" s="26"/>
      <c r="B91" s="27"/>
      <c r="C91" s="98"/>
      <c r="D91" s="95"/>
      <c r="E91" s="75"/>
      <c r="F91" s="95"/>
      <c r="G91" s="74"/>
      <c r="H91" s="95"/>
      <c r="I91" s="74"/>
      <c r="J91" s="95"/>
      <c r="K91" s="74"/>
      <c r="L91" s="95"/>
      <c r="M91" s="74"/>
      <c r="N91" s="95"/>
    </row>
    <row r="92" spans="1:14" ht="15.75" hidden="1" x14ac:dyDescent="0.2">
      <c r="A92" s="26"/>
      <c r="B92" s="27"/>
      <c r="C92" s="98"/>
      <c r="D92" s="95"/>
      <c r="E92" s="75"/>
      <c r="F92" s="95"/>
      <c r="G92" s="74"/>
      <c r="H92" s="95"/>
      <c r="I92" s="74"/>
      <c r="J92" s="95"/>
      <c r="K92" s="74"/>
      <c r="L92" s="95"/>
      <c r="M92" s="74"/>
      <c r="N92" s="95"/>
    </row>
    <row r="93" spans="1:14" ht="45" hidden="1" x14ac:dyDescent="0.2">
      <c r="A93" s="26" t="s">
        <v>15</v>
      </c>
      <c r="B93" s="27"/>
      <c r="C93" s="98"/>
      <c r="D93" s="95"/>
      <c r="E93" s="75"/>
      <c r="F93" s="95"/>
      <c r="G93" s="74"/>
      <c r="H93" s="95"/>
      <c r="I93" s="74"/>
      <c r="J93" s="95"/>
      <c r="K93" s="74"/>
      <c r="L93" s="95"/>
      <c r="M93" s="74"/>
      <c r="N93" s="95"/>
    </row>
    <row r="94" spans="1:14" ht="15.75" hidden="1" x14ac:dyDescent="0.2">
      <c r="A94" s="26"/>
      <c r="B94" s="27"/>
      <c r="C94" s="98"/>
      <c r="D94" s="95"/>
      <c r="E94" s="75"/>
      <c r="F94" s="95"/>
      <c r="G94" s="74"/>
      <c r="H94" s="95"/>
      <c r="I94" s="74"/>
      <c r="J94" s="95"/>
      <c r="K94" s="74"/>
      <c r="L94" s="95"/>
      <c r="M94" s="74"/>
      <c r="N94" s="95"/>
    </row>
    <row r="95" spans="1:14" ht="15.75" hidden="1" x14ac:dyDescent="0.2">
      <c r="A95" s="26"/>
      <c r="B95" s="27"/>
      <c r="C95" s="98"/>
      <c r="D95" s="95"/>
      <c r="E95" s="75"/>
      <c r="F95" s="95"/>
      <c r="G95" s="74"/>
      <c r="H95" s="95"/>
      <c r="I95" s="74"/>
      <c r="J95" s="95"/>
      <c r="K95" s="74"/>
      <c r="L95" s="95"/>
      <c r="M95" s="74"/>
      <c r="N95" s="95"/>
    </row>
    <row r="96" spans="1:14" ht="33.75" hidden="1" x14ac:dyDescent="0.2">
      <c r="A96" s="26" t="s">
        <v>66</v>
      </c>
      <c r="B96" s="27"/>
      <c r="C96" s="98"/>
      <c r="D96" s="95"/>
      <c r="E96" s="75"/>
      <c r="F96" s="95"/>
      <c r="G96" s="74"/>
      <c r="H96" s="95"/>
      <c r="I96" s="74"/>
      <c r="J96" s="95"/>
      <c r="K96" s="74"/>
      <c r="L96" s="95"/>
      <c r="M96" s="74"/>
      <c r="N96" s="95"/>
    </row>
    <row r="97" spans="1:14" ht="15.75" hidden="1" x14ac:dyDescent="0.2">
      <c r="A97" s="26"/>
      <c r="B97" s="27"/>
      <c r="C97" s="98"/>
      <c r="D97" s="95"/>
      <c r="E97" s="75"/>
      <c r="F97" s="95"/>
      <c r="G97" s="74"/>
      <c r="H97" s="95"/>
      <c r="I97" s="74"/>
      <c r="J97" s="95"/>
      <c r="K97" s="74"/>
      <c r="L97" s="95"/>
      <c r="M97" s="74"/>
      <c r="N97" s="95"/>
    </row>
    <row r="98" spans="1:14" ht="15.75" hidden="1" x14ac:dyDescent="0.2">
      <c r="A98" s="26"/>
      <c r="B98" s="27"/>
      <c r="C98" s="98"/>
      <c r="D98" s="95"/>
      <c r="E98" s="75"/>
      <c r="F98" s="95"/>
      <c r="G98" s="74"/>
      <c r="H98" s="95"/>
      <c r="I98" s="74"/>
      <c r="J98" s="95"/>
      <c r="K98" s="74"/>
      <c r="L98" s="95"/>
      <c r="M98" s="74"/>
      <c r="N98" s="95"/>
    </row>
    <row r="99" spans="1:14" ht="15.75" hidden="1" x14ac:dyDescent="0.2">
      <c r="A99" s="26" t="s">
        <v>67</v>
      </c>
      <c r="B99" s="27"/>
      <c r="C99" s="98"/>
      <c r="D99" s="95"/>
      <c r="E99" s="75"/>
      <c r="F99" s="95"/>
      <c r="G99" s="74"/>
      <c r="H99" s="95"/>
      <c r="I99" s="74"/>
      <c r="J99" s="95"/>
      <c r="K99" s="74"/>
      <c r="L99" s="95"/>
      <c r="M99" s="74"/>
      <c r="N99" s="95"/>
    </row>
    <row r="100" spans="1:14" ht="15.75" hidden="1" x14ac:dyDescent="0.2">
      <c r="A100" s="26"/>
      <c r="B100" s="27"/>
      <c r="C100" s="98"/>
      <c r="D100" s="95"/>
      <c r="E100" s="75"/>
      <c r="F100" s="95"/>
      <c r="G100" s="74"/>
      <c r="H100" s="95"/>
      <c r="I100" s="74"/>
      <c r="J100" s="95"/>
      <c r="K100" s="74"/>
      <c r="L100" s="95"/>
      <c r="M100" s="74"/>
      <c r="N100" s="95"/>
    </row>
    <row r="101" spans="1:14" ht="15.75" hidden="1" x14ac:dyDescent="0.2">
      <c r="A101" s="26"/>
      <c r="B101" s="27"/>
      <c r="C101" s="98"/>
      <c r="D101" s="95"/>
      <c r="E101" s="75"/>
      <c r="F101" s="95"/>
      <c r="G101" s="74"/>
      <c r="H101" s="95"/>
      <c r="I101" s="74"/>
      <c r="J101" s="95"/>
      <c r="K101" s="74"/>
      <c r="L101" s="95"/>
      <c r="M101" s="74"/>
      <c r="N101" s="95"/>
    </row>
    <row r="102" spans="1:14" ht="22.5" hidden="1" x14ac:dyDescent="0.2">
      <c r="A102" s="26" t="s">
        <v>68</v>
      </c>
      <c r="B102" s="27"/>
      <c r="C102" s="98"/>
      <c r="D102" s="95"/>
      <c r="E102" s="75"/>
      <c r="F102" s="95"/>
      <c r="G102" s="74"/>
      <c r="H102" s="95"/>
      <c r="I102" s="74"/>
      <c r="J102" s="95"/>
      <c r="K102" s="74"/>
      <c r="L102" s="95"/>
      <c r="M102" s="74"/>
      <c r="N102" s="95"/>
    </row>
    <row r="103" spans="1:14" ht="15.75" hidden="1" x14ac:dyDescent="0.2">
      <c r="A103" s="26"/>
      <c r="B103" s="27"/>
      <c r="C103" s="98"/>
      <c r="D103" s="95"/>
      <c r="E103" s="75"/>
      <c r="F103" s="95"/>
      <c r="G103" s="74"/>
      <c r="H103" s="95"/>
      <c r="I103" s="74"/>
      <c r="J103" s="95"/>
      <c r="K103" s="74"/>
      <c r="L103" s="95"/>
      <c r="M103" s="74"/>
      <c r="N103" s="95"/>
    </row>
    <row r="104" spans="1:14" ht="15.75" hidden="1" x14ac:dyDescent="0.2">
      <c r="A104" s="26"/>
      <c r="B104" s="27"/>
      <c r="C104" s="98"/>
      <c r="D104" s="95"/>
      <c r="E104" s="75"/>
      <c r="F104" s="95"/>
      <c r="G104" s="74"/>
      <c r="H104" s="95"/>
      <c r="I104" s="74"/>
      <c r="J104" s="95"/>
      <c r="K104" s="74"/>
      <c r="L104" s="95"/>
      <c r="M104" s="74"/>
      <c r="N104" s="95"/>
    </row>
    <row r="105" spans="1:14" ht="15.75" hidden="1" x14ac:dyDescent="0.2">
      <c r="A105" s="26"/>
      <c r="B105" s="27"/>
      <c r="C105" s="98"/>
      <c r="D105" s="95"/>
      <c r="E105" s="75"/>
      <c r="F105" s="95"/>
      <c r="G105" s="74"/>
      <c r="H105" s="95"/>
      <c r="I105" s="74"/>
      <c r="J105" s="95"/>
      <c r="K105" s="74"/>
      <c r="L105" s="95"/>
      <c r="M105" s="74"/>
      <c r="N105" s="95"/>
    </row>
    <row r="106" spans="1:14" ht="45" x14ac:dyDescent="0.2">
      <c r="A106" s="25" t="s">
        <v>71</v>
      </c>
      <c r="B106" s="27"/>
      <c r="C106" s="98"/>
      <c r="D106" s="95"/>
      <c r="E106" s="75"/>
      <c r="F106" s="95"/>
      <c r="G106" s="74"/>
      <c r="H106" s="95"/>
      <c r="I106" s="74"/>
      <c r="J106" s="95"/>
      <c r="K106" s="74"/>
      <c r="L106" s="95"/>
      <c r="M106" s="74"/>
      <c r="N106" s="95"/>
    </row>
    <row r="107" spans="1:14" ht="15.75" x14ac:dyDescent="0.2">
      <c r="A107" s="25"/>
      <c r="B107" s="17"/>
      <c r="C107" s="99"/>
      <c r="D107" s="95"/>
      <c r="E107" s="75"/>
      <c r="F107" s="95"/>
      <c r="G107" s="74"/>
      <c r="H107" s="95"/>
      <c r="I107" s="74"/>
      <c r="J107" s="95"/>
      <c r="K107" s="74"/>
      <c r="L107" s="95"/>
      <c r="M107" s="74"/>
      <c r="N107" s="95"/>
    </row>
    <row r="108" spans="1:14" ht="15.75" x14ac:dyDescent="0.2">
      <c r="A108" s="25"/>
      <c r="B108" s="17"/>
      <c r="C108" s="99"/>
      <c r="D108" s="95"/>
      <c r="E108" s="75"/>
      <c r="F108" s="95"/>
      <c r="G108" s="74"/>
      <c r="H108" s="95"/>
      <c r="I108" s="74"/>
      <c r="J108" s="95"/>
      <c r="K108" s="74"/>
      <c r="L108" s="95"/>
      <c r="M108" s="74"/>
      <c r="N108" s="95"/>
    </row>
    <row r="109" spans="1:14" ht="15.75" x14ac:dyDescent="0.2">
      <c r="A109" s="25"/>
      <c r="B109" s="17"/>
      <c r="C109" s="99"/>
      <c r="D109" s="95"/>
      <c r="E109" s="75"/>
      <c r="F109" s="95"/>
      <c r="G109" s="74"/>
      <c r="H109" s="95"/>
      <c r="I109" s="74"/>
      <c r="J109" s="95"/>
      <c r="K109" s="74"/>
      <c r="L109" s="95"/>
      <c r="M109" s="74"/>
      <c r="N109" s="95"/>
    </row>
    <row r="110" spans="1:14" s="107" customFormat="1" ht="56.25" x14ac:dyDescent="0.2">
      <c r="A110" s="25" t="s">
        <v>72</v>
      </c>
      <c r="B110" s="87"/>
      <c r="C110" s="73">
        <f>D110/производство!C108*100</f>
        <v>100</v>
      </c>
      <c r="D110" s="110">
        <f>D111</f>
        <v>2507</v>
      </c>
      <c r="E110" s="109">
        <f>F110/производство!E108*100</f>
        <v>110.30438024947915</v>
      </c>
      <c r="F110" s="110">
        <f t="shared" ref="F110:N110" si="1">F111</f>
        <v>2709</v>
      </c>
      <c r="G110" s="112">
        <f t="shared" si="1"/>
        <v>98</v>
      </c>
      <c r="H110" s="110">
        <f t="shared" si="1"/>
        <v>2619.1779584120986</v>
      </c>
      <c r="I110" s="112">
        <f t="shared" si="1"/>
        <v>98</v>
      </c>
      <c r="J110" s="110">
        <f t="shared" si="1"/>
        <v>2778.7764657844991</v>
      </c>
      <c r="K110" s="112">
        <f t="shared" si="1"/>
        <v>98</v>
      </c>
      <c r="L110" s="110">
        <f t="shared" si="1"/>
        <v>2928.3251628521739</v>
      </c>
      <c r="M110" s="112">
        <f t="shared" si="1"/>
        <v>98</v>
      </c>
      <c r="N110" s="110">
        <f t="shared" si="1"/>
        <v>3038.8376081285064</v>
      </c>
    </row>
    <row r="111" spans="1:14" ht="22.5" x14ac:dyDescent="0.2">
      <c r="A111" s="25" t="s">
        <v>84</v>
      </c>
      <c r="B111" s="8"/>
      <c r="C111" s="73">
        <f>D111/производство!C109*100</f>
        <v>100</v>
      </c>
      <c r="D111" s="95">
        <f>производство!C109</f>
        <v>2507</v>
      </c>
      <c r="E111" s="75">
        <f>F111/производство!E109*100</f>
        <v>110.30438024947915</v>
      </c>
      <c r="F111" s="95">
        <f>производство!O109</f>
        <v>2709</v>
      </c>
      <c r="G111" s="74">
        <v>98</v>
      </c>
      <c r="H111" s="96">
        <f>производство!Q109</f>
        <v>2619.1779584120986</v>
      </c>
      <c r="I111" s="74">
        <v>98</v>
      </c>
      <c r="J111" s="96">
        <f>производство!S109</f>
        <v>2778.7764657844991</v>
      </c>
      <c r="K111" s="74">
        <v>98</v>
      </c>
      <c r="L111" s="96">
        <f>производство!U109</f>
        <v>2928.3251628521739</v>
      </c>
      <c r="M111" s="74">
        <v>98</v>
      </c>
      <c r="N111" s="96">
        <f>производство!W109</f>
        <v>3038.8376081285064</v>
      </c>
    </row>
    <row r="112" spans="1:14" x14ac:dyDescent="0.2">
      <c r="A112" s="85" t="s">
        <v>99</v>
      </c>
      <c r="B112" s="85"/>
      <c r="C112" s="100"/>
      <c r="D112" s="86"/>
      <c r="E112" s="100"/>
      <c r="F112" s="85"/>
      <c r="G112" s="100"/>
      <c r="H112" s="86"/>
      <c r="I112" s="100"/>
      <c r="J112" s="85"/>
      <c r="K112" s="100"/>
      <c r="L112" s="86"/>
      <c r="M112" s="102"/>
    </row>
  </sheetData>
  <mergeCells count="23">
    <mergeCell ref="M1:N1"/>
    <mergeCell ref="A3:N3"/>
    <mergeCell ref="B5:B7"/>
    <mergeCell ref="A5:A7"/>
    <mergeCell ref="C5:D5"/>
    <mergeCell ref="B2:K2"/>
    <mergeCell ref="J6:J7"/>
    <mergeCell ref="K6:K7"/>
    <mergeCell ref="C6:C7"/>
    <mergeCell ref="E5:F5"/>
    <mergeCell ref="G5:H5"/>
    <mergeCell ref="D6:D7"/>
    <mergeCell ref="E6:E7"/>
    <mergeCell ref="F6:F7"/>
    <mergeCell ref="G6:G7"/>
    <mergeCell ref="H6:H7"/>
    <mergeCell ref="M6:M7"/>
    <mergeCell ref="I5:J5"/>
    <mergeCell ref="K5:L5"/>
    <mergeCell ref="M5:N5"/>
    <mergeCell ref="I6:I7"/>
    <mergeCell ref="N6:N7"/>
    <mergeCell ref="L6:L7"/>
  </mergeCells>
  <phoneticPr fontId="5" type="noConversion"/>
  <pageMargins left="0.2" right="0.2" top="0.21" bottom="0.17" header="0.17" footer="0.19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Сводная</vt:lpstr>
      <vt:lpstr>натура районам</vt:lpstr>
      <vt:lpstr>производство</vt:lpstr>
      <vt:lpstr>отгрузка</vt:lpstr>
      <vt:lpstr>отгрузка!Заголовки_для_печати</vt:lpstr>
      <vt:lpstr>производство!Заголовки_для_печати</vt:lpstr>
    </vt:vector>
  </TitlesOfParts>
  <Company>Минэкономики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ADM05</cp:lastModifiedBy>
  <cp:lastPrinted>2020-07-29T12:35:00Z</cp:lastPrinted>
  <dcterms:created xsi:type="dcterms:W3CDTF">1997-12-26T08:00:26Z</dcterms:created>
  <dcterms:modified xsi:type="dcterms:W3CDTF">2020-07-29T12:37:29Z</dcterms:modified>
</cp:coreProperties>
</file>